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70" yWindow="1380" windowWidth="12045" windowHeight="6375" activeTab="4"/>
  </bookViews>
  <sheets>
    <sheet name="P&amp;L" sheetId="1" r:id="rId1"/>
    <sheet name="BS" sheetId="2" r:id="rId2"/>
    <sheet name="Equity" sheetId="3" r:id="rId3"/>
    <sheet name="Cashflow" sheetId="4" r:id="rId4"/>
    <sheet name="Notes" sheetId="5" r:id="rId5"/>
  </sheets>
  <externalReferences>
    <externalReference r:id="rId8"/>
  </externalReferences>
  <definedNames>
    <definedName name="_xlnm.Print_Area" localSheetId="1">'BS'!$A$1:$F$57</definedName>
    <definedName name="_xlnm.Print_Area" localSheetId="3">'Cashflow'!$A$1:$G$57</definedName>
    <definedName name="_xlnm.Print_Area" localSheetId="2">'Equity'!$A$1:$P$38</definedName>
    <definedName name="_xlnm.Print_Area" localSheetId="4">'Notes'!$A$1:$I$183</definedName>
    <definedName name="_xlnm.Print_Area" localSheetId="0">'P&amp;L'!$A$1:$H$55</definedName>
    <definedName name="_xlnm.Print_Titles" localSheetId="4">'Notes'!$1:$6</definedName>
  </definedNames>
  <calcPr fullCalcOnLoad="1"/>
</workbook>
</file>

<file path=xl/sharedStrings.xml><?xml version="1.0" encoding="utf-8"?>
<sst xmlns="http://schemas.openxmlformats.org/spreadsheetml/2006/main" count="333" uniqueCount="256">
  <si>
    <t>GOH BAN HUAT BERHAD (1713-A)</t>
  </si>
  <si>
    <t>(The figures have not been audited)</t>
  </si>
  <si>
    <t>INDIVIDUAL QUARTER</t>
  </si>
  <si>
    <t>CUMULATIVE QUARTER</t>
  </si>
  <si>
    <t>CURRENT</t>
  </si>
  <si>
    <t>PRECEDING YEAR</t>
  </si>
  <si>
    <t>YEAR</t>
  </si>
  <si>
    <t>CORRESPONDING</t>
  </si>
  <si>
    <t>QUARTER</t>
  </si>
  <si>
    <t>TO DATE</t>
  </si>
  <si>
    <t>RM'000</t>
  </si>
  <si>
    <t>Revenue</t>
  </si>
  <si>
    <t xml:space="preserve"> </t>
  </si>
  <si>
    <t>Basic (based on ordinary</t>
  </si>
  <si>
    <t>shares - sen)</t>
  </si>
  <si>
    <t xml:space="preserve">   (b)</t>
  </si>
  <si>
    <t>Fully diluted (based on ordinary</t>
  </si>
  <si>
    <t>1.</t>
  </si>
  <si>
    <t>Property, plant and equipment</t>
  </si>
  <si>
    <t>2.</t>
  </si>
  <si>
    <t>Investment Property</t>
  </si>
  <si>
    <t>3.</t>
  </si>
  <si>
    <t>4.</t>
  </si>
  <si>
    <t>5.</t>
  </si>
  <si>
    <t>6.</t>
  </si>
  <si>
    <t>Intangible assets</t>
  </si>
  <si>
    <t>7.</t>
  </si>
  <si>
    <t xml:space="preserve">   </t>
  </si>
  <si>
    <t>8.</t>
  </si>
  <si>
    <t>Current Liabilities</t>
  </si>
  <si>
    <t>9.</t>
  </si>
  <si>
    <t>10.</t>
  </si>
  <si>
    <t>Reserves</t>
  </si>
  <si>
    <t>11.</t>
  </si>
  <si>
    <t>12.</t>
  </si>
  <si>
    <t>13.</t>
  </si>
  <si>
    <t>Notes to the Quarterly Report</t>
  </si>
  <si>
    <t>Taxation.</t>
  </si>
  <si>
    <t>Taxation consist of the following : -</t>
  </si>
  <si>
    <t>CUMULATIVE</t>
  </si>
  <si>
    <t>YEAR TO DATE</t>
  </si>
  <si>
    <t>Current</t>
  </si>
  <si>
    <t>Quoted Securities.</t>
  </si>
  <si>
    <t>Status of Corporate Proposals.</t>
  </si>
  <si>
    <t>Group borrowings and debt securities.</t>
  </si>
  <si>
    <t>The tenure of Group borrowings classified as short and long term categories are as follows :-</t>
  </si>
  <si>
    <t>Short term  -   secured</t>
  </si>
  <si>
    <t xml:space="preserve">                 -   unsecured</t>
  </si>
  <si>
    <t>Long term  -   secured</t>
  </si>
  <si>
    <t>Segmental Reporting.</t>
  </si>
  <si>
    <t>BEFORE</t>
  </si>
  <si>
    <t>ASSETS</t>
  </si>
  <si>
    <t>SEGMENTS</t>
  </si>
  <si>
    <t>TURNOVER</t>
  </si>
  <si>
    <t>TAX</t>
  </si>
  <si>
    <t>EMPLOYED</t>
  </si>
  <si>
    <t>Manufacturing</t>
  </si>
  <si>
    <t>Properties</t>
  </si>
  <si>
    <t>Review of the Performance</t>
  </si>
  <si>
    <t>Seasonality or Cyclicality of Operations.</t>
  </si>
  <si>
    <t>Current Year Prospects.</t>
  </si>
  <si>
    <t>Not applicable.</t>
  </si>
  <si>
    <t>Dividend.</t>
  </si>
  <si>
    <t>BY ORDER OF THE BOARD</t>
  </si>
  <si>
    <t>GOH BAN HUAT BERHAD</t>
  </si>
  <si>
    <t>COMPANY SECRETARY</t>
  </si>
  <si>
    <t>Kuala Lumpur</t>
  </si>
  <si>
    <t>Investment in Associate and Joint Ventures</t>
  </si>
  <si>
    <t>Other investments</t>
  </si>
  <si>
    <t>Current Assets</t>
  </si>
  <si>
    <t>Cash flows from operating activities</t>
  </si>
  <si>
    <t>Adjustments for non-cash flow :-</t>
  </si>
  <si>
    <t>Non-cash items</t>
  </si>
  <si>
    <t>Non-operating items (investing/financing)</t>
  </si>
  <si>
    <t>Operating profit before changes in</t>
  </si>
  <si>
    <t>working capital</t>
  </si>
  <si>
    <t>Changes in working capital</t>
  </si>
  <si>
    <t>Net change in current assets</t>
  </si>
  <si>
    <t>Net change in current liabilities</t>
  </si>
  <si>
    <t>Cash flows from financing activities</t>
  </si>
  <si>
    <t>Transactions with owners as owners</t>
  </si>
  <si>
    <t>Bank borrowings</t>
  </si>
  <si>
    <t>Net change in Cash &amp; Cash Equivalents</t>
  </si>
  <si>
    <t xml:space="preserve">Cash &amp; Cash Equivalents at beginning of the </t>
  </si>
  <si>
    <t>CONDENSED CONSOLIDATED STATEMENT OF CHANGES</t>
  </si>
  <si>
    <t>Capital</t>
  </si>
  <si>
    <t>Total</t>
  </si>
  <si>
    <t>Debt securities issued</t>
  </si>
  <si>
    <t>Cash flows from investing activities</t>
  </si>
  <si>
    <t>Equity investment</t>
  </si>
  <si>
    <t>Revaluation</t>
  </si>
  <si>
    <t xml:space="preserve">Share </t>
  </si>
  <si>
    <t>Premium</t>
  </si>
  <si>
    <t xml:space="preserve"> Capital</t>
  </si>
  <si>
    <t>CONDENSED CONSOLIDATED INCOME STATEMENT</t>
  </si>
  <si>
    <t>Valuation of Properties, Plant and Equipment</t>
  </si>
  <si>
    <t>Accounting Policies and Methods.</t>
  </si>
  <si>
    <t>Material changes in past estimates and their effect on the current interim period.</t>
  </si>
  <si>
    <t>Issuances, cancellations, repurchases, resale and repayments of debt and equity securities.</t>
  </si>
  <si>
    <t>Material events not reflected in interim period.</t>
  </si>
  <si>
    <t>Profit / (loss) on sale of unquoted investments and / or properties.</t>
  </si>
  <si>
    <t>Financial instruments with off balance sheet risk.</t>
  </si>
  <si>
    <t>Material litigation.</t>
  </si>
  <si>
    <t>Comparisons with the preceding quarter's results.</t>
  </si>
  <si>
    <t>Earnings per share.</t>
  </si>
  <si>
    <t>NG YIM KONG</t>
  </si>
  <si>
    <t>(LS 0008343)</t>
  </si>
  <si>
    <t>The Group operates mainly in two industry segments.</t>
  </si>
  <si>
    <t>Cumulative quarter</t>
  </si>
  <si>
    <t>Total Issued Shares</t>
  </si>
  <si>
    <t>61,919,011</t>
  </si>
  <si>
    <t>Variance on Profit Forecast</t>
  </si>
  <si>
    <t>Net assets per share (RM) (sen)</t>
  </si>
  <si>
    <t>Inventories</t>
  </si>
  <si>
    <t>Trade and Other Receivables</t>
  </si>
  <si>
    <t>TOTAL ASSETS</t>
  </si>
  <si>
    <t>EQUITY AND LIABILITIES</t>
  </si>
  <si>
    <t>Equity attributable to equity holders of the parent</t>
  </si>
  <si>
    <t>Share capital</t>
  </si>
  <si>
    <t>Share Premium</t>
  </si>
  <si>
    <t>Other Reserves</t>
  </si>
  <si>
    <t>Minority Interests</t>
  </si>
  <si>
    <t>Total Equity</t>
  </si>
  <si>
    <t>Non-Current liabilities</t>
  </si>
  <si>
    <t>Non-Current assets</t>
  </si>
  <si>
    <t>Borrowings</t>
  </si>
  <si>
    <t>Deferred Taxation</t>
  </si>
  <si>
    <t>Trade and Other Payables</t>
  </si>
  <si>
    <t>Overdraft and Short term borrowings</t>
  </si>
  <si>
    <t>Provision for taxation</t>
  </si>
  <si>
    <t>Total Liabilties</t>
  </si>
  <si>
    <t>TOTAL EQUITY AND LIABILITIES</t>
  </si>
  <si>
    <t>Capital commitments</t>
  </si>
  <si>
    <t>PART A. NOTES TO THE INTERIM FINANCIAL REPORT</t>
  </si>
  <si>
    <t>PART B. NOTES PER BURSA MALAYSIA SECURITIES BERHAD LISTING REQUIREMENTS</t>
  </si>
  <si>
    <t>Dividends paid.</t>
  </si>
  <si>
    <t>AS AT 31/12/2006</t>
  </si>
  <si>
    <t>Non-current Assets classified as held for sale</t>
  </si>
  <si>
    <t>As at 1st January 2007</t>
  </si>
  <si>
    <t>As at 1st January 2006</t>
  </si>
  <si>
    <t>The Condensed Consolidated Statement of Changes In Equity should be read in conjunction with the Annual Financial Report for the year ended 31 December 2006.</t>
  </si>
  <si>
    <t>The audit report for the Group's Annual Report for the year ended 31 December 2006 was not qualified.</t>
  </si>
  <si>
    <t>Auditors' Report.</t>
  </si>
  <si>
    <t>No dividend was paid (aggregate or per share) in the financial quarter under review.</t>
  </si>
  <si>
    <t>There is no change in the composition of the Group during the financial quarter under review.</t>
  </si>
  <si>
    <t>There is no material capital commitment for the Group as at the date of this announcement.</t>
  </si>
  <si>
    <t>There is no purchase or disposal of quoted securities during the financial quarter under review.</t>
  </si>
  <si>
    <t>No dividend is recommended for this quarter.</t>
  </si>
  <si>
    <t>Diluted earnings per share.</t>
  </si>
  <si>
    <t>There is no instrument that will potentially dilute basic earnings per share.</t>
  </si>
  <si>
    <t>Contingent liabilities and contingent assets.</t>
  </si>
  <si>
    <t>Contingent liabilities of the Group comprise the following  :-</t>
  </si>
  <si>
    <t>2007</t>
  </si>
  <si>
    <t>2006</t>
  </si>
  <si>
    <t>In respect of corporate guarantees given by the</t>
  </si>
  <si>
    <t>FRS 117</t>
  </si>
  <si>
    <t>Leases</t>
  </si>
  <si>
    <t xml:space="preserve">FRS 124 </t>
  </si>
  <si>
    <t>Related Party Disclosures</t>
  </si>
  <si>
    <t>Unusual Items affecting assets, liabilities, equity, net income or cash flows.</t>
  </si>
  <si>
    <t>PROFIT/(LOSS)</t>
  </si>
  <si>
    <t>subsidiaries for bank facilities granted to holding company</t>
  </si>
  <si>
    <t>Cash &amp; cash equivalents comprise:</t>
  </si>
  <si>
    <t>Cash &amp; bank balances</t>
  </si>
  <si>
    <t>Bank overdrafts</t>
  </si>
  <si>
    <t>Financial Report for the year ended 31 December 2006.</t>
  </si>
  <si>
    <t>The Condensed Consolidated Cash Flow Statement should be read in conjunction with the Annual</t>
  </si>
  <si>
    <t>The Group's business operations in the current quarter is not affected by seasonal or cyclical factors.</t>
  </si>
  <si>
    <t>The adoption of the above FRSs does not have significant financial impact on the Group.</t>
  </si>
  <si>
    <t>(Unaudited)</t>
  </si>
  <si>
    <t>(Audited)</t>
  </si>
  <si>
    <t>PERIOD</t>
  </si>
  <si>
    <t>Cost of Sales</t>
  </si>
  <si>
    <t>Gross Profit</t>
  </si>
  <si>
    <t>Other Income</t>
  </si>
  <si>
    <t>Administrative Expenses</t>
  </si>
  <si>
    <t>Selling &amp; Distribution Expenses</t>
  </si>
  <si>
    <t>Finance Costs</t>
  </si>
  <si>
    <t>Share of Profit of Associates</t>
  </si>
  <si>
    <t>Income Tax Expense</t>
  </si>
  <si>
    <t>Attributable to:</t>
  </si>
  <si>
    <t>Equity Holders of the Parent</t>
  </si>
  <si>
    <t>period</t>
  </si>
  <si>
    <t>Cash &amp; Cash Equivalents at end of the period</t>
  </si>
  <si>
    <t>The Condensed Consolidated Income Statement should be read in conjunction with the Annual Financial Report for the year ended 31 December 2006.</t>
  </si>
  <si>
    <t xml:space="preserve">   (a)</t>
  </si>
  <si>
    <t>Cash and bank balances</t>
  </si>
  <si>
    <t>Accumulated losses</t>
  </si>
  <si>
    <t>Accumulated</t>
  </si>
  <si>
    <t>Losses</t>
  </si>
  <si>
    <t>Loss before tax</t>
  </si>
  <si>
    <t>Net cash flows (used in)/generated from operating activities</t>
  </si>
  <si>
    <t>CONDENSED CONSOLIDATED BALANCE SHEET AS AT  30 SEPTEMBER 2007</t>
  </si>
  <si>
    <t>AS AT 30/09/2007</t>
  </si>
  <si>
    <t>30/09/2007</t>
  </si>
  <si>
    <t>30/09/2006</t>
  </si>
  <si>
    <t>IN EQUITY FOR THE QUARTER ENDED 30 SEPTEMBER 2007</t>
  </si>
  <si>
    <t>For the financial quarter ended 30 September 2007</t>
  </si>
  <si>
    <t>((RM906,000) / RM61,919,000 )</t>
  </si>
  <si>
    <t>As at 30 September 2006</t>
  </si>
  <si>
    <t>As at 30 September 2007</t>
  </si>
  <si>
    <t>30 September</t>
  </si>
  <si>
    <t>9 months ended</t>
  </si>
  <si>
    <t>There is no off balance sheet financial instruments as at 27 November 2007.</t>
  </si>
  <si>
    <t>Third Quarter</t>
  </si>
  <si>
    <t>27/11/2007</t>
  </si>
  <si>
    <t>Purchases of fixed assets</t>
  </si>
  <si>
    <t>Proceed from disposal of fixed assets</t>
  </si>
  <si>
    <t>THIRD QUARTER REPORT</t>
  </si>
  <si>
    <t>Quarterly report on consolidated results for the Third Quarter ended 30/09/2007</t>
  </si>
  <si>
    <t>CONDENSED CONSOLIDATED CASH FLOW STATEMENT FOR THE THREE</t>
  </si>
  <si>
    <t>QUARTERS ENDED 30 SEPTEMBER 2007</t>
  </si>
  <si>
    <t>(Loss)/profit before Tax</t>
  </si>
  <si>
    <t>Profit/(loss) after taxation</t>
  </si>
  <si>
    <t>GP margin</t>
  </si>
  <si>
    <t>same period in the previous year.</t>
  </si>
  <si>
    <t>The Condensed Consolidated Balance Sheet should be read in conjunction with the Annual Financial Report for the year ended 31 December 2006.</t>
  </si>
  <si>
    <t>Deferred Tax</t>
  </si>
  <si>
    <t xml:space="preserve">Profit / (Loss) After Tax </t>
  </si>
  <si>
    <t>Earnings / (Loss) per share (sen)</t>
  </si>
  <si>
    <t>((RM2,468,000) / RM61,919,000 )</t>
  </si>
  <si>
    <t xml:space="preserve">Loss after tax for the current period amounted to RM2.468 million compared to RM0.906 million for the </t>
  </si>
  <si>
    <t>Interest paid</t>
  </si>
  <si>
    <t xml:space="preserve">Loss after taxation, representing total recognised </t>
  </si>
  <si>
    <t>income and expense for the period</t>
  </si>
  <si>
    <t>Earnings/(Loss) per share in sen</t>
  </si>
  <si>
    <t>(RM330,000 / RM61,919,000 )</t>
  </si>
  <si>
    <t>(RM2,000 / RM61,919,000 )</t>
  </si>
  <si>
    <t>Changes in the composition of the Group.</t>
  </si>
  <si>
    <t xml:space="preserve">This adverse performance is substantially due to slow demand and intense competition in the markets. </t>
  </si>
  <si>
    <t>In addition, on 13 November 2007, the Company and its subsidiary, GBH Clay Pipes Sdn Bhd had entered into Tenancy Agreements with the Purchasers, in accordance with the Sale And Purchase Agreements.</t>
  </si>
  <si>
    <t>The interim financial statements are unaudited and are prepared in accordance with the FRS134; Interim Financial Reporting and paragraph 9.22 of the Bursa Malaysia Securities Berhad Listing Requirements.</t>
  </si>
  <si>
    <t>The interim financial statements should be read in conjunction with the audited financial statements for the year ended 31 December 2006 except for the adoption of the new and revised Financial  Reporting Standards ("FRS") as disclosed below.</t>
  </si>
  <si>
    <t>At the beginning of the current financial year, the Group had adopted the following applicable new and revised FRSs which are mandatory for financial periods beginning on or after 1 October 2006.</t>
  </si>
  <si>
    <t>The new FRS 6 and amendments to FRS 119 which are effective for financial periods beginning on or after 1 January 2007 are not applicable to the Group.</t>
  </si>
  <si>
    <t xml:space="preserve">There is no unusual  item affecting assets, liabilities, equity, net income or cash flows during the financial quarter under review. </t>
  </si>
  <si>
    <t>There is no material effect on the current interim period from estimates of amounts reported in prior interim periods of the current financial year or prior financial year.</t>
  </si>
  <si>
    <t>There is no issuance, cancellation, repurchase, resale and repayment of debt and equity securities in the financial quarter under review.</t>
  </si>
  <si>
    <t>Information on the Group's operations by geographical segments is not presented as overseas operations is not significant to the Group.</t>
  </si>
  <si>
    <t>The property, plant and equipment are stated at valuation or cost less accumulated depreciation and impairment losses.</t>
  </si>
  <si>
    <t>There is no material event subsequent to the end of the interim period that have not been reflected in the financial statements for the current financial quarter under review, excepting as disclosed in Note 8, Part B in this report.</t>
  </si>
  <si>
    <t xml:space="preserve">A unilateral claim for an amount, estimated by the Company at about RM4 million was made by a trade creditor against the Company and its subsidiary company, GBH Clay Pipes Sdn. Bhd. The Directors of the Company are in the process of negotiating with the trade creditor with a view to having this claim substantially waived. </t>
  </si>
  <si>
    <t>There were no changes in other contingent liabilites and contingent assets since the last annual balance sheet date as at 31 December 2006.</t>
  </si>
  <si>
    <t>Group turnover decreased by 20.92% for the third quarter of 2007 as compared against the same quarter of 2006. The Group recorded a loss before tax of RM1.346 million in the current quarter as compared to a profit before tax of RM0.142 million in the corresponding third quarter in 2006.</t>
  </si>
  <si>
    <t>Group Turnover decrease from RM10.984 million in the second quarter of 2007 to RM9.031 million for the current quarter. Current quarter performance resulted in a loss before tax of RM1.346 million as compared to a profit before tax of RM0.406 million in the preceeding quarter.</t>
  </si>
  <si>
    <t>The Group is hopeful that market conditions will improve and hope to achieve better performance for the balance of the current year.</t>
  </si>
  <si>
    <t>The tax arose from a profit making subsidiary for which no group tax relief is available for other loss making subsidiaries</t>
  </si>
  <si>
    <t>There is no disposal of unquoted investment or property during the financial quarter under review, except as disclosed in Note 8</t>
  </si>
  <si>
    <t>On January 12, 2007, the Group announced that the Company and its wholly owned subsidiary, GBH Clay Pipes Sdn Bhd had entered into separate Sales &amp; Purchase Agreements with Federal Telecommunications Sdn Bhd ("FTSB") and FCW Industries Sdn Bhd ("FISB") respectively, to dispose of two blocks of landed properties for amounts of RM55 million and RM31 million respectively, for an aggregate consideration of RM86 million.</t>
  </si>
  <si>
    <t>The Agreements are conditional upon the prior approvals of the relevant authorities (including the approvals of the Securities Commission, the Foreign Investment Committee) and the approvals of the shareholders of the acquiring and disposing companies.  Approvals from the Securities Commission and Foriegn Investment Committee had been obtained on 15th June 2007 and the Approval of the Company's Shareholders was obtained on October 12, 2007.The Purchasers had paid a total sum of RM70 million to the Group on November 13, 2007 in accordance with the Sale &amp; Purchase Agreements, with the balance purchase consideration of RM16 miillion payable to the Group on the 3rd anniversay date after November 13, 2007.</t>
  </si>
  <si>
    <t>The entire amount of the sales proceeds received amounting to RM 70 million has been used to fully repay indebtedness owing by the Group to its secured bank lenders.</t>
  </si>
  <si>
    <t>NOTE: As mentioned in Note 8 above, as of November 13, 2007, the Group has fully repaid all its borrowings to its secured bank lenders.</t>
  </si>
  <si>
    <t>As at 27 November 2007, there were no changes in material litigation, including the status of pending material litigation since the last annual balance sheet date of 31 December 2006.</t>
  </si>
  <si>
    <t>Cumulatively, group turnover for the 9-month period to September 30, 2007 amounted to RM29.51 million, which was 5.71% lower than the corresponding 9-month period for last year. However, cumulative losses for this year's first 9-month period amounted to RM2.468 million compared to RM0.906 million for the same period last year.</t>
  </si>
  <si>
    <t>Financial information by industry segment is as follows (9-month year to-date, ended 30/09/07) :</t>
  </si>
  <si>
    <t>Again, the lower achievements in turnover and profitability are due to slow demand coupled with intense competition in  the markets segments operated by the Group.</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</si>
</sst>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 #,##0;\-&quot;RM&quot;\ #,##0"/>
    <numFmt numFmtId="173" formatCode="&quot;RM&quot;\ #,##0;[Red]\-&quot;RM&quot;\ #,##0"/>
    <numFmt numFmtId="174" formatCode="&quot;RM&quot;\ #,##0.00;\-&quot;RM&quot;\ #,##0.00"/>
    <numFmt numFmtId="175" formatCode="&quot;RM&quot;\ #,##0.00;[Red]\-&quot;RM&quot;\ #,##0.00"/>
    <numFmt numFmtId="176" formatCode="_-&quot;RM&quot;\ * #,##0_-;\-&quot;RM&quot;\ * #,##0_-;_-&quot;RM&quot;\ * &quot;-&quot;_-;_-@_-"/>
    <numFmt numFmtId="177" formatCode="_-&quot;RM&quot;\ * #,##0.00_-;\-&quot;RM&quot;\ * #,##0.00_-;_-&quot;RM&quot;\ * &quot;-&quot;??_-;_-@_-"/>
    <numFmt numFmtId="178" formatCode="\$#,##0_);\(\$#,##0\)"/>
    <numFmt numFmtId="179" formatCode="\$#,##0_);[Red]\(\$#,##0\)"/>
    <numFmt numFmtId="180" formatCode="\$#,##0.00_);\(\$#,##0.00\)"/>
    <numFmt numFmtId="181" formatCode="\$#,##0.00_);[Red]\(\$#,##0.00\)"/>
    <numFmt numFmtId="182" formatCode="&quot;RM&quot;#,##0.00;[Red]\-&quot;RM&quot;#,##0.00"/>
    <numFmt numFmtId="183" formatCode="_(* #,##0.0_);_(* \(#,##0.0\);_(* &quot;-&quot;?_);_(@_)"/>
    <numFmt numFmtId="184" formatCode="_(* #,##0_);_(* \(#,##0\);_(* &quot;-&quot;??_);_(@_)"/>
    <numFmt numFmtId="185" formatCode="_-* #,##0_-;\-* #,##0_-;_-* &quot;-&quot;??_-;_-@_-"/>
    <numFmt numFmtId="186" formatCode="0.00_)"/>
    <numFmt numFmtId="187" formatCode="_(* #,##0.0000_);_(* \(#,##0.0000\);_(* &quot;-&quot;??_);_(@_)"/>
    <numFmt numFmtId="188" formatCode="0%;\(0%\)"/>
    <numFmt numFmtId="189" formatCode="0.0%;\(0.0%\)"/>
    <numFmt numFmtId="190" formatCode="#,##0.00000_);\(#,##0.00000\)"/>
    <numFmt numFmtId="191" formatCode="#,##0.000000_);\(#,##0.000000\)"/>
    <numFmt numFmtId="192" formatCode="#,###.00_);\(#,##0.00\)"/>
    <numFmt numFmtId="193" formatCode="#,###.000_);\(#,##0.000\)"/>
    <numFmt numFmtId="194" formatCode="_(* #,##0.00000_);_(* \(#,##0.00000\);_(* &quot;-&quot;??_);_(@_)"/>
    <numFmt numFmtId="195" formatCode="_(* #,##0.000000_);_(* \(#,##0.000000\);_(* &quot;-&quot;??_);_(@_)"/>
    <numFmt numFmtId="196" formatCode="&quot;$&quot;#,##0.0"/>
    <numFmt numFmtId="197" formatCode="_(* #,##0.0_);_(* \(#,##0.0\);_(* &quot;-&quot;??_);_(@_)"/>
    <numFmt numFmtId="198" formatCode="0.0%"/>
    <numFmt numFmtId="199" formatCode="#,##0.0_);\(#,##0.0\)"/>
    <numFmt numFmtId="200" formatCode="0.0"/>
    <numFmt numFmtId="201" formatCode="_ * #,##0.00_ ;_ * \-#,##0.00_ ;_ * &quot;-&quot;??_ ;_ @_ "/>
    <numFmt numFmtId="202" formatCode="_ * #,##0_ ;_ * \-#,##0_ ;_ * &quot;-&quot;??_ ;_ @_ "/>
    <numFmt numFmtId="203" formatCode="mmm\ yy"/>
    <numFmt numFmtId="204" formatCode="#,##0_ ;\-#,##0\ "/>
    <numFmt numFmtId="205" formatCode="&quot;Yes&quot;;&quot;Yes&quot;;&quot;No&quot;"/>
    <numFmt numFmtId="206" formatCode="&quot;True&quot;;&quot;True&quot;;&quot;False&quot;"/>
    <numFmt numFmtId="207" formatCode="&quot;On&quot;;&quot;On&quot;;&quot;Off&quot;"/>
    <numFmt numFmtId="208" formatCode="[$€-2]\ #,##0.00_);[Red]\([$€-2]\ #,##0.00\)"/>
  </numFmts>
  <fonts count="18">
    <font>
      <sz val="10"/>
      <name val="Arial"/>
      <family val="2"/>
    </font>
    <font>
      <sz val="12"/>
      <name val="Helv"/>
      <family val="2"/>
    </font>
    <font>
      <b/>
      <sz val="10"/>
      <name val="Arial"/>
      <family val="2"/>
    </font>
    <font>
      <sz val="10"/>
      <color indexed="8"/>
      <name val="Arial"/>
      <family val="2"/>
    </font>
    <font>
      <sz val="8"/>
      <name val="Arial"/>
      <family val="2"/>
    </font>
    <font>
      <b/>
      <sz val="12"/>
      <name val="Arial"/>
      <family val="0"/>
    </font>
    <font>
      <u val="single"/>
      <sz val="10"/>
      <color indexed="12"/>
      <name val="Arial"/>
      <family val="2"/>
    </font>
    <font>
      <b/>
      <i/>
      <sz val="16"/>
      <name val="Helv"/>
      <family val="2"/>
    </font>
    <font>
      <u val="single"/>
      <sz val="10"/>
      <color indexed="36"/>
      <name val="Arial"/>
      <family val="2"/>
    </font>
    <font>
      <b/>
      <sz val="12"/>
      <name val="Times New Roman"/>
      <family val="1"/>
    </font>
    <font>
      <sz val="12"/>
      <name val="Times New Roman"/>
      <family val="1"/>
    </font>
    <font>
      <sz val="12"/>
      <name val="Arial"/>
      <family val="2"/>
    </font>
    <font>
      <i/>
      <sz val="12"/>
      <name val="Times New Roman"/>
      <family val="1"/>
    </font>
    <font>
      <sz val="12"/>
      <color indexed="10"/>
      <name val="Times New Roman"/>
      <family val="1"/>
    </font>
    <font>
      <b/>
      <sz val="12"/>
      <color indexed="10"/>
      <name val="Times New Roman"/>
      <family val="1"/>
    </font>
    <font>
      <u val="single"/>
      <sz val="12"/>
      <name val="Times New Roman"/>
      <family val="1"/>
    </font>
    <font>
      <sz val="10"/>
      <name val="Sans-serif"/>
      <family val="0"/>
    </font>
    <font>
      <b/>
      <u val="single"/>
      <sz val="12"/>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s>
  <cellStyleXfs count="67">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90" fontId="0" fillId="0" borderId="0" applyFill="0" applyBorder="0" applyAlignment="0">
      <protection/>
    </xf>
    <xf numFmtId="191" fontId="0" fillId="0" borderId="0" applyFill="0" applyBorder="0" applyAlignment="0">
      <protection/>
    </xf>
    <xf numFmtId="192" fontId="0" fillId="0" borderId="0" applyFill="0" applyBorder="0" applyAlignment="0">
      <protection/>
    </xf>
    <xf numFmtId="189" fontId="0" fillId="0" borderId="0" applyFill="0" applyBorder="0" applyAlignment="0">
      <protection/>
    </xf>
    <xf numFmtId="193"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1"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9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4" fontId="3" fillId="0" borderId="0" applyFill="0" applyBorder="0" applyAlignment="0">
      <protection/>
    </xf>
    <xf numFmtId="190" fontId="0" fillId="0" borderId="0" applyFill="0" applyBorder="0" applyAlignment="0">
      <protection/>
    </xf>
    <xf numFmtId="191"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1" fontId="0" fillId="0" borderId="0" applyFill="0" applyBorder="0" applyAlignment="0">
      <protection/>
    </xf>
    <xf numFmtId="0" fontId="8" fillId="0" borderId="0" applyNumberFormat="0" applyFill="0" applyBorder="0" applyAlignment="0" applyProtection="0"/>
    <xf numFmtId="38" fontId="4"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6" fillId="0" borderId="0" applyNumberFormat="0" applyFill="0" applyBorder="0" applyAlignment="0" applyProtection="0"/>
    <xf numFmtId="10" fontId="4" fillId="3" borderId="3" applyNumberFormat="0" applyBorder="0" applyAlignment="0" applyProtection="0"/>
    <xf numFmtId="190" fontId="0" fillId="0" borderId="0" applyFill="0" applyBorder="0" applyAlignment="0">
      <protection/>
    </xf>
    <xf numFmtId="191"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1" fontId="0" fillId="0" borderId="0" applyFill="0" applyBorder="0" applyAlignment="0">
      <protection/>
    </xf>
    <xf numFmtId="186" fontId="7" fillId="0" borderId="0">
      <alignment/>
      <protection/>
    </xf>
    <xf numFmtId="9" fontId="0" fillId="0" borderId="0" applyFont="0" applyFill="0" applyBorder="0" applyAlignment="0" applyProtection="0"/>
    <xf numFmtId="193" fontId="0" fillId="0" borderId="0" applyFont="0" applyFill="0" applyBorder="0" applyAlignment="0" applyProtection="0"/>
    <xf numFmtId="188" fontId="0" fillId="0" borderId="0" applyFont="0" applyFill="0" applyBorder="0" applyAlignment="0" applyProtection="0"/>
    <xf numFmtId="10" fontId="0" fillId="0" borderId="0" applyFont="0" applyFill="0" applyBorder="0" applyAlignment="0" applyProtection="0"/>
    <xf numFmtId="190" fontId="0" fillId="0" borderId="0" applyFill="0" applyBorder="0" applyAlignment="0">
      <protection/>
    </xf>
    <xf numFmtId="191"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1" fontId="0" fillId="0" borderId="0" applyFill="0" applyBorder="0" applyAlignment="0">
      <protection/>
    </xf>
    <xf numFmtId="49" fontId="3" fillId="0" borderId="0" applyFill="0" applyBorder="0" applyAlignment="0">
      <protection/>
    </xf>
    <xf numFmtId="196" fontId="0" fillId="0" borderId="0" applyFill="0" applyBorder="0" applyAlignment="0">
      <protection/>
    </xf>
    <xf numFmtId="195" fontId="0" fillId="0" borderId="0" applyFill="0" applyBorder="0" applyAlignment="0">
      <protection/>
    </xf>
  </cellStyleXfs>
  <cellXfs count="103">
    <xf numFmtId="0" fontId="0" fillId="0" borderId="0" xfId="0" applyAlignment="1">
      <alignment/>
    </xf>
    <xf numFmtId="0" fontId="9" fillId="0" borderId="0" xfId="0" applyFont="1" applyAlignment="1">
      <alignment/>
    </xf>
    <xf numFmtId="0" fontId="10" fillId="0" borderId="0" xfId="0" applyFont="1" applyAlignment="1">
      <alignment/>
    </xf>
    <xf numFmtId="0" fontId="10" fillId="0" borderId="0" xfId="0" applyFont="1" applyFill="1" applyBorder="1" applyAlignment="1">
      <alignment/>
    </xf>
    <xf numFmtId="0" fontId="9"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14" fontId="10" fillId="0" borderId="0" xfId="0" applyNumberFormat="1" applyFont="1" applyAlignment="1">
      <alignment horizontal="center"/>
    </xf>
    <xf numFmtId="0" fontId="10" fillId="0" borderId="4" xfId="0" applyFont="1" applyBorder="1" applyAlignment="1">
      <alignment horizontal="center"/>
    </xf>
    <xf numFmtId="0" fontId="10" fillId="0" borderId="0" xfId="0" applyFont="1" applyFill="1" applyAlignment="1">
      <alignment/>
    </xf>
    <xf numFmtId="0" fontId="9" fillId="0" borderId="0" xfId="0" applyFont="1" applyAlignment="1" quotePrefix="1">
      <alignment horizontal="center"/>
    </xf>
    <xf numFmtId="41" fontId="10" fillId="0" borderId="0" xfId="0" applyNumberFormat="1" applyFont="1" applyFill="1" applyAlignment="1">
      <alignment/>
    </xf>
    <xf numFmtId="41" fontId="10" fillId="0" borderId="0" xfId="0" applyNumberFormat="1" applyFont="1" applyAlignment="1">
      <alignment/>
    </xf>
    <xf numFmtId="184" fontId="10" fillId="0" borderId="0" xfId="31" applyNumberFormat="1" applyFont="1" applyFill="1" applyAlignment="1">
      <alignment/>
    </xf>
    <xf numFmtId="184" fontId="10" fillId="0" borderId="2" xfId="0" applyNumberFormat="1" applyFont="1" applyFill="1" applyBorder="1" applyAlignment="1">
      <alignment/>
    </xf>
    <xf numFmtId="41" fontId="10" fillId="0" borderId="0" xfId="0" applyNumberFormat="1" applyFont="1" applyFill="1" applyBorder="1" applyAlignment="1">
      <alignment/>
    </xf>
    <xf numFmtId="41" fontId="10" fillId="0" borderId="0" xfId="0" applyNumberFormat="1" applyFont="1" applyBorder="1" applyAlignment="1">
      <alignment/>
    </xf>
    <xf numFmtId="41" fontId="10" fillId="0" borderId="5" xfId="0" applyNumberFormat="1" applyFont="1" applyFill="1" applyBorder="1" applyAlignment="1">
      <alignment/>
    </xf>
    <xf numFmtId="0" fontId="9" fillId="0" borderId="0" xfId="0" applyFont="1" applyAlignment="1">
      <alignment horizontal="left"/>
    </xf>
    <xf numFmtId="41" fontId="10" fillId="0" borderId="4" xfId="0" applyNumberFormat="1" applyFont="1" applyFill="1" applyBorder="1" applyAlignment="1">
      <alignment/>
    </xf>
    <xf numFmtId="41" fontId="10" fillId="0" borderId="6" xfId="0" applyNumberFormat="1" applyFont="1" applyFill="1" applyBorder="1" applyAlignment="1">
      <alignment/>
    </xf>
    <xf numFmtId="41" fontId="10" fillId="0" borderId="2" xfId="0" applyNumberFormat="1" applyFont="1" applyFill="1" applyBorder="1" applyAlignment="1">
      <alignment/>
    </xf>
    <xf numFmtId="43" fontId="10" fillId="0" borderId="0" xfId="0" applyNumberFormat="1" applyFont="1" applyFill="1" applyAlignment="1">
      <alignment/>
    </xf>
    <xf numFmtId="0" fontId="11" fillId="0" borderId="0" xfId="0" applyFont="1" applyAlignment="1">
      <alignment/>
    </xf>
    <xf numFmtId="183" fontId="10" fillId="0" borderId="0" xfId="0" applyNumberFormat="1" applyFont="1" applyAlignment="1">
      <alignment/>
    </xf>
    <xf numFmtId="0" fontId="10" fillId="0" borderId="0" xfId="0" applyFont="1" applyBorder="1" applyAlignment="1">
      <alignment/>
    </xf>
    <xf numFmtId="14" fontId="10" fillId="0" borderId="0" xfId="0" applyNumberFormat="1" applyFont="1" applyAlignment="1" quotePrefix="1">
      <alignment horizontal="center"/>
    </xf>
    <xf numFmtId="41" fontId="10" fillId="0" borderId="7" xfId="0" applyNumberFormat="1" applyFont="1" applyFill="1" applyBorder="1" applyAlignment="1">
      <alignment/>
    </xf>
    <xf numFmtId="43" fontId="10" fillId="0" borderId="0" xfId="0" applyNumberFormat="1" applyFont="1" applyFill="1" applyAlignment="1">
      <alignment/>
    </xf>
    <xf numFmtId="187" fontId="10" fillId="0" borderId="0" xfId="0" applyNumberFormat="1" applyFont="1" applyAlignment="1" quotePrefix="1">
      <alignment horizontal="center"/>
    </xf>
    <xf numFmtId="187" fontId="10" fillId="0" borderId="0" xfId="0" applyNumberFormat="1" applyFont="1" applyAlignment="1">
      <alignment horizontal="center"/>
    </xf>
    <xf numFmtId="43" fontId="10" fillId="0" borderId="0" xfId="0" applyNumberFormat="1" applyFont="1" applyFill="1" applyAlignment="1">
      <alignment horizontal="center"/>
    </xf>
    <xf numFmtId="187" fontId="13" fillId="0" borderId="0" xfId="0" applyNumberFormat="1" applyFont="1" applyAlignment="1" quotePrefix="1">
      <alignment horizontal="left"/>
    </xf>
    <xf numFmtId="0" fontId="10" fillId="0" borderId="0" xfId="0" applyFont="1" applyAlignment="1">
      <alignment horizontal="left"/>
    </xf>
    <xf numFmtId="0" fontId="12" fillId="0" borderId="0" xfId="0" applyFont="1" applyAlignment="1">
      <alignment horizontal="left"/>
    </xf>
    <xf numFmtId="0" fontId="12" fillId="0" borderId="0" xfId="0" applyFont="1" applyFill="1" applyAlignment="1">
      <alignment horizontal="center"/>
    </xf>
    <xf numFmtId="0" fontId="10" fillId="0" borderId="0" xfId="0" applyFont="1" applyAlignment="1" quotePrefix="1">
      <alignment horizontal="center"/>
    </xf>
    <xf numFmtId="0" fontId="10" fillId="0" borderId="0" xfId="0" applyFont="1" applyFill="1" applyAlignment="1" quotePrefix="1">
      <alignment horizontal="center"/>
    </xf>
    <xf numFmtId="0" fontId="10" fillId="0" borderId="4" xfId="0" applyFont="1" applyFill="1" applyBorder="1" applyAlignment="1">
      <alignment horizontal="center"/>
    </xf>
    <xf numFmtId="43" fontId="10" fillId="0" borderId="0" xfId="31" applyFont="1" applyFill="1" applyAlignment="1">
      <alignment/>
    </xf>
    <xf numFmtId="184" fontId="10" fillId="0" borderId="4" xfId="31" applyNumberFormat="1" applyFont="1" applyFill="1" applyBorder="1" applyAlignment="1">
      <alignment/>
    </xf>
    <xf numFmtId="184" fontId="10" fillId="0" borderId="0" xfId="0" applyNumberFormat="1" applyFont="1" applyFill="1" applyAlignment="1">
      <alignment/>
    </xf>
    <xf numFmtId="184" fontId="10" fillId="0" borderId="4" xfId="0" applyNumberFormat="1" applyFont="1" applyFill="1" applyBorder="1" applyAlignment="1">
      <alignment/>
    </xf>
    <xf numFmtId="184" fontId="10" fillId="0" borderId="7" xfId="0" applyNumberFormat="1" applyFont="1" applyFill="1" applyBorder="1" applyAlignment="1">
      <alignment/>
    </xf>
    <xf numFmtId="184" fontId="13" fillId="0" borderId="0" xfId="0" applyNumberFormat="1" applyFont="1" applyFill="1" applyAlignment="1">
      <alignment/>
    </xf>
    <xf numFmtId="184" fontId="10" fillId="0" borderId="6" xfId="0" applyNumberFormat="1" applyFont="1" applyFill="1" applyBorder="1" applyAlignment="1">
      <alignment/>
    </xf>
    <xf numFmtId="184" fontId="10" fillId="0" borderId="0" xfId="0" applyNumberFormat="1" applyFont="1" applyFill="1" applyBorder="1" applyAlignment="1">
      <alignment/>
    </xf>
    <xf numFmtId="0" fontId="11" fillId="0" borderId="0" xfId="0" applyFont="1" applyBorder="1" applyAlignment="1">
      <alignment/>
    </xf>
    <xf numFmtId="0" fontId="10" fillId="0" borderId="0" xfId="0" applyFont="1" applyBorder="1" applyAlignment="1">
      <alignment horizontal="right"/>
    </xf>
    <xf numFmtId="0" fontId="10" fillId="0" borderId="0" xfId="0" applyFont="1" applyFill="1" applyBorder="1" applyAlignment="1" quotePrefix="1">
      <alignment/>
    </xf>
    <xf numFmtId="38" fontId="14" fillId="0" borderId="0" xfId="0" applyNumberFormat="1" applyFont="1" applyFill="1" applyBorder="1" applyAlignment="1">
      <alignment horizontal="right"/>
    </xf>
    <xf numFmtId="38" fontId="9" fillId="0" borderId="0" xfId="0" applyNumberFormat="1" applyFont="1" applyFill="1" applyBorder="1" applyAlignment="1">
      <alignment/>
    </xf>
    <xf numFmtId="38" fontId="10" fillId="0" borderId="0" xfId="0" applyNumberFormat="1" applyFont="1" applyBorder="1" applyAlignment="1">
      <alignment/>
    </xf>
    <xf numFmtId="0" fontId="10" fillId="0" borderId="0" xfId="0" applyFont="1" applyBorder="1" applyAlignment="1" quotePrefix="1">
      <alignment/>
    </xf>
    <xf numFmtId="38" fontId="10" fillId="0" borderId="0" xfId="0" applyNumberFormat="1" applyFont="1" applyFill="1" applyBorder="1" applyAlignment="1">
      <alignment/>
    </xf>
    <xf numFmtId="184" fontId="9" fillId="0" borderId="0" xfId="31" applyNumberFormat="1" applyFont="1" applyAlignment="1">
      <alignment/>
    </xf>
    <xf numFmtId="184" fontId="11" fillId="0" borderId="0" xfId="31" applyNumberFormat="1" applyFont="1" applyAlignment="1">
      <alignment/>
    </xf>
    <xf numFmtId="184" fontId="5" fillId="0" borderId="0" xfId="31" applyNumberFormat="1" applyFont="1" applyAlignment="1">
      <alignment/>
    </xf>
    <xf numFmtId="184" fontId="9" fillId="0" borderId="0" xfId="31" applyNumberFormat="1" applyFont="1" applyAlignment="1">
      <alignment horizontal="left"/>
    </xf>
    <xf numFmtId="184" fontId="11" fillId="0" borderId="0" xfId="31" applyNumberFormat="1" applyFont="1" applyAlignment="1">
      <alignment horizontal="left"/>
    </xf>
    <xf numFmtId="184" fontId="10" fillId="0" borderId="0" xfId="31" applyNumberFormat="1" applyFont="1" applyAlignment="1">
      <alignment/>
    </xf>
    <xf numFmtId="184" fontId="10" fillId="0" borderId="0" xfId="31" applyNumberFormat="1" applyFont="1" applyAlignment="1">
      <alignment horizontal="center"/>
    </xf>
    <xf numFmtId="0" fontId="10" fillId="0" borderId="0" xfId="0" applyFont="1" applyBorder="1" applyAlignment="1">
      <alignment horizontal="center"/>
    </xf>
    <xf numFmtId="184" fontId="10" fillId="0" borderId="0" xfId="31" applyNumberFormat="1" applyFont="1" applyFill="1" applyBorder="1" applyAlignment="1">
      <alignment/>
    </xf>
    <xf numFmtId="184" fontId="10" fillId="0" borderId="4" xfId="31" applyNumberFormat="1" applyFont="1" applyBorder="1" applyAlignment="1">
      <alignment/>
    </xf>
    <xf numFmtId="184" fontId="10" fillId="0" borderId="0" xfId="31" applyNumberFormat="1" applyFont="1" applyBorder="1" applyAlignment="1">
      <alignment/>
    </xf>
    <xf numFmtId="184" fontId="11" fillId="0" borderId="0" xfId="31" applyNumberFormat="1" applyFont="1" applyBorder="1" applyAlignment="1">
      <alignment/>
    </xf>
    <xf numFmtId="0" fontId="9" fillId="0" borderId="0" xfId="0" applyFont="1" applyFill="1" applyAlignment="1">
      <alignment/>
    </xf>
    <xf numFmtId="41" fontId="10" fillId="0" borderId="8" xfId="0" applyNumberFormat="1" applyFont="1" applyFill="1" applyBorder="1" applyAlignment="1">
      <alignment/>
    </xf>
    <xf numFmtId="0" fontId="9" fillId="0" borderId="0" xfId="0" applyFont="1" applyFill="1" applyAlignment="1" quotePrefix="1">
      <alignment horizontal="center"/>
    </xf>
    <xf numFmtId="14" fontId="9" fillId="0" borderId="0" xfId="0" applyNumberFormat="1" applyFont="1" applyAlignment="1" quotePrefix="1">
      <alignment horizontal="center"/>
    </xf>
    <xf numFmtId="41" fontId="10" fillId="0" borderId="6" xfId="0" applyNumberFormat="1" applyFont="1" applyBorder="1" applyAlignment="1">
      <alignment/>
    </xf>
    <xf numFmtId="0" fontId="10" fillId="0" borderId="0" xfId="0" applyFont="1" applyAlignment="1" quotePrefix="1">
      <alignment horizontal="left"/>
    </xf>
    <xf numFmtId="0" fontId="15" fillId="0" borderId="0" xfId="0" applyFont="1" applyFill="1" applyAlignment="1">
      <alignment horizontal="center"/>
    </xf>
    <xf numFmtId="0" fontId="10" fillId="0" borderId="0" xfId="0" applyFont="1" applyFill="1" applyAlignment="1" quotePrefix="1">
      <alignment/>
    </xf>
    <xf numFmtId="43" fontId="10" fillId="0" borderId="0" xfId="31" applyFont="1" applyFill="1" applyAlignment="1" quotePrefix="1">
      <alignment horizontal="right"/>
    </xf>
    <xf numFmtId="43" fontId="10" fillId="0" borderId="0" xfId="31" applyFont="1" applyFill="1" applyAlignment="1">
      <alignment horizontal="right"/>
    </xf>
    <xf numFmtId="184" fontId="10" fillId="0" borderId="0" xfId="31" applyNumberFormat="1" applyFont="1" applyFill="1" applyAlignment="1">
      <alignment horizontal="center"/>
    </xf>
    <xf numFmtId="37" fontId="10" fillId="0" borderId="0" xfId="0" applyNumberFormat="1" applyFont="1" applyFill="1" applyAlignment="1">
      <alignment horizontal="center"/>
    </xf>
    <xf numFmtId="43" fontId="10" fillId="0" borderId="0" xfId="31" applyFont="1" applyFill="1" applyAlignment="1">
      <alignment horizontal="center"/>
    </xf>
    <xf numFmtId="39" fontId="10" fillId="0" borderId="0" xfId="0" applyNumberFormat="1" applyFont="1" applyFill="1" applyAlignment="1">
      <alignment horizontal="center"/>
    </xf>
    <xf numFmtId="15" fontId="9" fillId="0" borderId="0" xfId="0" applyNumberFormat="1" applyFont="1" applyFill="1" applyAlignment="1" quotePrefix="1">
      <alignment horizontal="left"/>
    </xf>
    <xf numFmtId="0" fontId="10" fillId="0" borderId="0" xfId="0" applyFont="1" applyAlignment="1">
      <alignment horizontal="justify"/>
    </xf>
    <xf numFmtId="0" fontId="16" fillId="0" borderId="0" xfId="0" applyFont="1" applyAlignment="1">
      <alignment/>
    </xf>
    <xf numFmtId="9" fontId="10" fillId="0" borderId="0" xfId="55" applyFont="1" applyFill="1" applyAlignment="1">
      <alignment/>
    </xf>
    <xf numFmtId="0" fontId="10" fillId="0" borderId="0" xfId="0" applyFont="1" applyFill="1" applyAlignment="1">
      <alignment horizontal="center"/>
    </xf>
    <xf numFmtId="184" fontId="11" fillId="0" borderId="0" xfId="31" applyNumberFormat="1" applyFont="1" applyFill="1" applyAlignment="1">
      <alignment/>
    </xf>
    <xf numFmtId="184" fontId="10" fillId="0" borderId="0" xfId="31" applyNumberFormat="1" applyFont="1" applyFill="1" applyAlignment="1">
      <alignment horizontal="left" indent="1"/>
    </xf>
    <xf numFmtId="0" fontId="9" fillId="0" borderId="0" xfId="0" applyFont="1" applyFill="1" applyAlignment="1">
      <alignment horizontal="center"/>
    </xf>
    <xf numFmtId="41" fontId="10" fillId="0" borderId="9" xfId="0" applyNumberFormat="1" applyFont="1" applyFill="1" applyBorder="1" applyAlignment="1">
      <alignment/>
    </xf>
    <xf numFmtId="0" fontId="9"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Fill="1" applyAlignment="1">
      <alignment horizontal="justify"/>
    </xf>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center"/>
    </xf>
    <xf numFmtId="0" fontId="10" fillId="0" borderId="0" xfId="0" applyFont="1" applyFill="1" applyAlignment="1">
      <alignment horizontal="justify" vertical="top" wrapText="1"/>
    </xf>
    <xf numFmtId="43" fontId="10" fillId="0" borderId="0" xfId="0" applyNumberFormat="1" applyFont="1" applyFill="1" applyAlignment="1" quotePrefix="1">
      <alignment horizontal="right"/>
    </xf>
    <xf numFmtId="43" fontId="10" fillId="0" borderId="0" xfId="0" applyNumberFormat="1" applyFont="1" applyFill="1" applyAlignment="1">
      <alignment horizontal="right"/>
    </xf>
    <xf numFmtId="0" fontId="10" fillId="0" borderId="0" xfId="0" applyFont="1" applyAlignment="1">
      <alignment horizontal="left" wrapText="1"/>
    </xf>
    <xf numFmtId="0" fontId="10" fillId="0" borderId="0" xfId="0" applyFont="1" applyFill="1" applyAlignment="1">
      <alignment horizontal="left" wrapText="1"/>
    </xf>
    <xf numFmtId="0" fontId="10" fillId="0" borderId="0" xfId="0" applyFont="1" applyAlignment="1">
      <alignment horizontal="right"/>
    </xf>
  </cellXfs>
  <cellStyles count="55">
    <cellStyle name="Normal" xfId="0"/>
    <cellStyle name="RowLevel_0" xfId="1"/>
    <cellStyle name="ColLevel_0" xfId="2"/>
    <cellStyle name="Calc C - Style1" xfId="15"/>
    <cellStyle name="Calc C - Style2" xfId="16"/>
    <cellStyle name="Calc C - Style3" xfId="17"/>
    <cellStyle name="Calc C - Style4" xfId="18"/>
    <cellStyle name="Calc C - Style5" xfId="19"/>
    <cellStyle name="Calc C - Style6" xfId="20"/>
    <cellStyle name="Calc C - Style7" xfId="21"/>
    <cellStyle name="Calc C - Style8" xfId="22"/>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omma" xfId="31"/>
    <cellStyle name="Comma [0]" xfId="32"/>
    <cellStyle name="Comma [00]" xfId="33"/>
    <cellStyle name="Currency" xfId="34"/>
    <cellStyle name="Currency [0]" xfId="35"/>
    <cellStyle name="Currency [00]" xfId="36"/>
    <cellStyle name="Date Short" xfId="37"/>
    <cellStyle name="Enter Currency (0)" xfId="38"/>
    <cellStyle name="Enter Currency (2)" xfId="39"/>
    <cellStyle name="Enter Units (0)" xfId="40"/>
    <cellStyle name="Enter Units (1)" xfId="41"/>
    <cellStyle name="Enter Units (2)" xfId="42"/>
    <cellStyle name="Followed Hyperlink" xfId="43"/>
    <cellStyle name="Grey" xfId="44"/>
    <cellStyle name="Header1" xfId="45"/>
    <cellStyle name="Header2" xfId="46"/>
    <cellStyle name="Hyperlink" xfId="47"/>
    <cellStyle name="Input [yellow]" xfId="48"/>
    <cellStyle name="Link Currency (0)" xfId="49"/>
    <cellStyle name="Link Currency (2)" xfId="50"/>
    <cellStyle name="Link Units (0)" xfId="51"/>
    <cellStyle name="Link Units (1)" xfId="52"/>
    <cellStyle name="Link Units (2)" xfId="53"/>
    <cellStyle name="Normal - Style1" xfId="54"/>
    <cellStyle name="Percent" xfId="55"/>
    <cellStyle name="Percent [0]" xfId="56"/>
    <cellStyle name="Percent [00]" xfId="57"/>
    <cellStyle name="Percent [2]" xfId="58"/>
    <cellStyle name="PrePop Currency (0)" xfId="59"/>
    <cellStyle name="PrePop Currency (2)" xfId="60"/>
    <cellStyle name="PrePop Units (0)" xfId="61"/>
    <cellStyle name="PrePop Units (1)" xfId="62"/>
    <cellStyle name="PrePop Units (2)" xfId="63"/>
    <cellStyle name="Text Indent A" xfId="64"/>
    <cellStyle name="Text Indent B" xfId="65"/>
    <cellStyle name="Text Indent C"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55</xdr:row>
      <xdr:rowOff>0</xdr:rowOff>
    </xdr:from>
    <xdr:to>
      <xdr:col>8</xdr:col>
      <xdr:colOff>0</xdr:colOff>
      <xdr:row>55</xdr:row>
      <xdr:rowOff>0</xdr:rowOff>
    </xdr:to>
    <xdr:sp>
      <xdr:nvSpPr>
        <xdr:cNvPr id="1" name="TextBox 3"/>
        <xdr:cNvSpPr txBox="1">
          <a:spLocks noChangeArrowheads="1"/>
        </xdr:cNvSpPr>
      </xdr:nvSpPr>
      <xdr:spPr>
        <a:xfrm>
          <a:off x="323850" y="10963275"/>
          <a:ext cx="10772775" cy="0"/>
        </a:xfrm>
        <a:prstGeom prst="rect">
          <a:avLst/>
        </a:prstGeom>
        <a:noFill/>
        <a:ln w="9525" cmpd="sng">
          <a:noFill/>
        </a:ln>
      </xdr:spPr>
      <xdr:txBody>
        <a:bodyPr vertOverflow="clip" wrap="square"/>
        <a:p>
          <a:pPr algn="just">
            <a:defRPr/>
          </a:pPr>
          <a:r>
            <a:rPr lang="en-US" cap="none" sz="1200" b="1" i="0" u="sng" baseline="0">
              <a:latin typeface="Times New Roman"/>
              <a:ea typeface="Times New Roman"/>
              <a:cs typeface="Times New Roman"/>
            </a:rPr>
            <a:t>Income Statement - Analytical Review:
</a:t>
          </a:r>
          <a:r>
            <a:rPr lang="en-US" cap="none" sz="1200" b="0" i="0" u="none" baseline="0">
              <a:latin typeface="Times New Roman"/>
              <a:ea typeface="Times New Roman"/>
              <a:cs typeface="Times New Roman"/>
            </a:rPr>
            <a:t>Despite that there is a slight decrease in the Group's revenue, the GP margin is fairly consistent as compared to the preceding year's corresponding quarter or period.
The top contributor to the Group's revenue would be GBHC (RM11.9m), followed by GBHBP (RM8.9m) and GBHCL (RM5.4m).
However, GBHCL is the highest contributor to the Group's GP margin, being 56% achieved for the period ended 30 September 2007. This is mainly attributed to the various special order from the royal families such as Istana Badariah and Agung installation order.
The customised order enables premium to be charged contributing to the higher GP margin.
Other income mainly contributed by foreign exchange gain enjoyed by GBH Bathroom Products, which is arising due to the strengthening of RM against USD.
Significant increase in administrative expenses mainly attributed to accruals for the penalty interest for leasing of factory equipment, forklift. The penalty interest are to be shared between the companies within the Group which have been utilising the forklift for their operation purposes, allocated based on turnover of individual companies.
Finance cost has been increased by approximately 20%, as compared to preceding year corresponding quarter or period, which is mainly due to accruals of interest for bankers' acceptances as well as trade line facilities, at 9.25% p.a.
The finance cost is expected to decrease significantly in the coming quarter, as the Group had received the RM70m proceeds from the land deal. All the long term borrowings are expected to be fully settled in the coming quarter.
Significant decrease in income tax expense, mainly attributed to reversal of provision for deferred taxation, mainly contributed by Goh Ban Huat Berhad as well as GBH Crown Lynn S/B. The reversal of provision for deferred taxation, which arose from decrease in DTL, are attributed to the following reasons:
a) tax rate from 27% in YA 2007 to 28% to YA 2008
b) over provision of deferred tax liabilities in prior years as a result of recomputation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57</xdr:row>
      <xdr:rowOff>0</xdr:rowOff>
    </xdr:from>
    <xdr:to>
      <xdr:col>6</xdr:col>
      <xdr:colOff>0</xdr:colOff>
      <xdr:row>57</xdr:row>
      <xdr:rowOff>0</xdr:rowOff>
    </xdr:to>
    <xdr:sp>
      <xdr:nvSpPr>
        <xdr:cNvPr id="1" name="TextBox 2"/>
        <xdr:cNvSpPr txBox="1">
          <a:spLocks noChangeArrowheads="1"/>
        </xdr:cNvSpPr>
      </xdr:nvSpPr>
      <xdr:spPr>
        <a:xfrm>
          <a:off x="685800" y="11163300"/>
          <a:ext cx="6238875" cy="0"/>
        </a:xfrm>
        <a:prstGeom prst="rect">
          <a:avLst/>
        </a:prstGeom>
        <a:noFill/>
        <a:ln w="9525" cmpd="sng">
          <a:noFill/>
        </a:ln>
      </xdr:spPr>
      <xdr:txBody>
        <a:bodyPr vertOverflow="clip" wrap="square"/>
        <a:p>
          <a:pPr algn="just">
            <a:defRPr/>
          </a:pPr>
          <a:r>
            <a:rPr lang="en-US" cap="none" sz="1200" b="0" i="0" u="none" baseline="0"/>
            <a:t>Nil balance in long term borrowings as all the amounts have been reclassified as short term borrowings. 
The amounts have been fully settled in November 2007 following the receipt of proceeds of RM70 million from the disposal of land.
Please refer to Note 8, Status of Corporate Disposals under Part B: Notes as Per BMSB Listing Requirements for further information.</a:t>
          </a:r>
        </a:p>
      </xdr:txBody>
    </xdr:sp>
    <xdr:clientData/>
  </xdr:twoCellAnchor>
  <xdr:twoCellAnchor>
    <xdr:from>
      <xdr:col>2</xdr:col>
      <xdr:colOff>0</xdr:colOff>
      <xdr:row>57</xdr:row>
      <xdr:rowOff>0</xdr:rowOff>
    </xdr:from>
    <xdr:to>
      <xdr:col>6</xdr:col>
      <xdr:colOff>0</xdr:colOff>
      <xdr:row>57</xdr:row>
      <xdr:rowOff>0</xdr:rowOff>
    </xdr:to>
    <xdr:sp>
      <xdr:nvSpPr>
        <xdr:cNvPr id="2" name="TextBox 4"/>
        <xdr:cNvSpPr txBox="1">
          <a:spLocks noChangeArrowheads="1"/>
        </xdr:cNvSpPr>
      </xdr:nvSpPr>
      <xdr:spPr>
        <a:xfrm>
          <a:off x="685800" y="11163300"/>
          <a:ext cx="6238875" cy="0"/>
        </a:xfrm>
        <a:prstGeom prst="rect">
          <a:avLst/>
        </a:prstGeom>
        <a:noFill/>
        <a:ln w="9525" cmpd="sng">
          <a:noFill/>
        </a:ln>
      </xdr:spPr>
      <xdr:txBody>
        <a:bodyPr vertOverflow="clip" wrap="square"/>
        <a:p>
          <a:pPr algn="just">
            <a:defRPr/>
          </a:pPr>
          <a:r>
            <a:rPr lang="en-US" cap="none" sz="1200" b="0" i="0" u="none" baseline="0"/>
            <a:t>Significant increase of inventories mainly contributed by GBH Ceramics, of which its principal activitiy is manufacturing of vitrified clay pipes. The reason for such significant increase mainly attributed to the lower sales demand leading to excess stockholding of one of its products, Tunnel Klnm (shorter pipes), of which the production cannot be stopped. </a:t>
          </a:r>
        </a:p>
      </xdr:txBody>
    </xdr:sp>
    <xdr:clientData/>
  </xdr:twoCellAnchor>
  <xdr:twoCellAnchor>
    <xdr:from>
      <xdr:col>2</xdr:col>
      <xdr:colOff>0</xdr:colOff>
      <xdr:row>57</xdr:row>
      <xdr:rowOff>0</xdr:rowOff>
    </xdr:from>
    <xdr:to>
      <xdr:col>6</xdr:col>
      <xdr:colOff>0</xdr:colOff>
      <xdr:row>57</xdr:row>
      <xdr:rowOff>0</xdr:rowOff>
    </xdr:to>
    <xdr:sp>
      <xdr:nvSpPr>
        <xdr:cNvPr id="3" name="TextBox 5"/>
        <xdr:cNvSpPr txBox="1">
          <a:spLocks noChangeArrowheads="1"/>
        </xdr:cNvSpPr>
      </xdr:nvSpPr>
      <xdr:spPr>
        <a:xfrm>
          <a:off x="685800" y="11163300"/>
          <a:ext cx="6238875" cy="0"/>
        </a:xfrm>
        <a:prstGeom prst="rect">
          <a:avLst/>
        </a:prstGeom>
        <a:noFill/>
        <a:ln w="9525" cmpd="sng">
          <a:noFill/>
        </a:ln>
      </xdr:spPr>
      <xdr:txBody>
        <a:bodyPr vertOverflow="clip" wrap="square"/>
        <a:p>
          <a:pPr algn="just">
            <a:defRPr/>
          </a:pPr>
          <a:r>
            <a:rPr lang="en-US" cap="none" sz="1200" b="0" i="0" u="none" baseline="0"/>
            <a:t>Decrease in deferred tax liabilities mainly contributed by Goh Ban Huat Berhad as well as GBH Crown Lynn S/B. The decrease in DTL are attributed to the following reasons:
a) tax rate from 27% in YA 2007 to 28% to YA 2008
b) over provision of deferred tax in prior years as a result of recomputation</a:t>
          </a:r>
        </a:p>
      </xdr:txBody>
    </xdr:sp>
    <xdr:clientData/>
  </xdr:twoCellAnchor>
  <xdr:twoCellAnchor>
    <xdr:from>
      <xdr:col>2</xdr:col>
      <xdr:colOff>0</xdr:colOff>
      <xdr:row>57</xdr:row>
      <xdr:rowOff>0</xdr:rowOff>
    </xdr:from>
    <xdr:to>
      <xdr:col>6</xdr:col>
      <xdr:colOff>0</xdr:colOff>
      <xdr:row>57</xdr:row>
      <xdr:rowOff>0</xdr:rowOff>
    </xdr:to>
    <xdr:sp>
      <xdr:nvSpPr>
        <xdr:cNvPr id="4" name="TextBox 6"/>
        <xdr:cNvSpPr txBox="1">
          <a:spLocks noChangeArrowheads="1"/>
        </xdr:cNvSpPr>
      </xdr:nvSpPr>
      <xdr:spPr>
        <a:xfrm>
          <a:off x="685800" y="11163300"/>
          <a:ext cx="6238875" cy="0"/>
        </a:xfrm>
        <a:prstGeom prst="rect">
          <a:avLst/>
        </a:prstGeom>
        <a:noFill/>
        <a:ln w="9525" cmpd="sng">
          <a:noFill/>
        </a:ln>
      </xdr:spPr>
      <xdr:txBody>
        <a:bodyPr vertOverflow="clip" wrap="square"/>
        <a:p>
          <a:pPr algn="just">
            <a:defRPr/>
          </a:pPr>
          <a:r>
            <a:rPr lang="en-US" cap="none" sz="1200" b="0" i="0" u="none" baseline="0"/>
            <a:t>All borrowings are expected to be settled in November 2007, except for the bank overdrafts of which will be retained for the Group's working capital purposes.</a:t>
          </a:r>
        </a:p>
      </xdr:txBody>
    </xdr:sp>
    <xdr:clientData/>
  </xdr:twoCellAnchor>
  <xdr:twoCellAnchor>
    <xdr:from>
      <xdr:col>2</xdr:col>
      <xdr:colOff>0</xdr:colOff>
      <xdr:row>57</xdr:row>
      <xdr:rowOff>0</xdr:rowOff>
    </xdr:from>
    <xdr:to>
      <xdr:col>6</xdr:col>
      <xdr:colOff>0</xdr:colOff>
      <xdr:row>57</xdr:row>
      <xdr:rowOff>0</xdr:rowOff>
    </xdr:to>
    <xdr:sp>
      <xdr:nvSpPr>
        <xdr:cNvPr id="5" name="TextBox 7"/>
        <xdr:cNvSpPr txBox="1">
          <a:spLocks noChangeArrowheads="1"/>
        </xdr:cNvSpPr>
      </xdr:nvSpPr>
      <xdr:spPr>
        <a:xfrm>
          <a:off x="685800" y="11163300"/>
          <a:ext cx="6238875" cy="0"/>
        </a:xfrm>
        <a:prstGeom prst="rect">
          <a:avLst/>
        </a:prstGeom>
        <a:noFill/>
        <a:ln w="9525" cmpd="sng">
          <a:noFill/>
        </a:ln>
      </xdr:spPr>
      <xdr:txBody>
        <a:bodyPr vertOverflow="clip" wrap="square"/>
        <a:p>
          <a:pPr algn="just">
            <a:defRPr/>
          </a:pPr>
          <a:r>
            <a:rPr lang="en-US" cap="none" sz="1200" b="0" i="0" u="none" baseline="0"/>
            <a:t>Significant decrease in trade &amp; other payables mainly attributed to reclassification of cheque held back for trade payables in the previous financial year.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P_Owner\Local%20Settings\Temp\GBH%203Q%20Report_comments%20to%20client@22_11_07.xls%202\PBC\GBH%203Q%20Report_Bursa%20Msia%20(pbc_191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Equity"/>
      <sheetName val="Cashflow"/>
      <sheetName val="Notes"/>
    </sheetNames>
    <sheetDataSet>
      <sheetData sheetId="1">
        <row r="41">
          <cell r="D41">
            <v>0</v>
          </cell>
        </row>
        <row r="48">
          <cell r="D48">
            <v>68184</v>
          </cell>
        </row>
      </sheetData>
      <sheetData sheetId="3">
        <row r="2">
          <cell r="A2" t="str">
            <v>THIRD QUARTER 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5"/>
  <sheetViews>
    <sheetView view="pageBreakPreview" zoomScale="75" zoomScaleNormal="75" zoomScaleSheetLayoutView="75" workbookViewId="0" topLeftCell="A1">
      <selection activeCell="A25" sqref="A25"/>
    </sheetView>
  </sheetViews>
  <sheetFormatPr defaultColWidth="9.140625" defaultRowHeight="12.75"/>
  <cols>
    <col min="1" max="1" width="4.8515625" style="2" customWidth="1"/>
    <col min="2" max="2" width="31.7109375" style="2" bestFit="1" customWidth="1"/>
    <col min="3" max="3" width="32.7109375" style="2" customWidth="1"/>
    <col min="4" max="4" width="29.7109375" style="2" customWidth="1"/>
    <col min="5" max="5" width="1.7109375" style="2" customWidth="1"/>
    <col min="6" max="6" width="32.7109375" style="2" customWidth="1"/>
    <col min="7" max="7" width="30.57421875" style="2" customWidth="1"/>
    <col min="8" max="8" width="2.421875" style="2" bestFit="1" customWidth="1"/>
    <col min="9" max="16384" width="9.140625" style="2" customWidth="1"/>
  </cols>
  <sheetData>
    <row r="1" spans="1:5" ht="15.75">
      <c r="A1" s="1" t="s">
        <v>0</v>
      </c>
      <c r="B1" s="1"/>
      <c r="C1" s="1"/>
      <c r="D1" s="1"/>
      <c r="E1" s="1"/>
    </row>
    <row r="2" spans="1:5" ht="15.75">
      <c r="A2" s="1" t="s">
        <v>208</v>
      </c>
      <c r="B2" s="1"/>
      <c r="C2" s="1"/>
      <c r="D2" s="1"/>
      <c r="E2" s="1"/>
    </row>
    <row r="4" spans="1:8" ht="15.75">
      <c r="A4" s="4"/>
      <c r="B4" s="4"/>
      <c r="C4" s="90" t="s">
        <v>209</v>
      </c>
      <c r="D4" s="90"/>
      <c r="E4" s="90"/>
      <c r="F4" s="90"/>
      <c r="G4" s="90"/>
      <c r="H4" s="4"/>
    </row>
    <row r="5" spans="1:8" ht="15.75">
      <c r="A5" s="5"/>
      <c r="B5" s="5"/>
      <c r="C5" s="91" t="s">
        <v>1</v>
      </c>
      <c r="D5" s="91"/>
      <c r="E5" s="91"/>
      <c r="F5" s="91"/>
      <c r="G5" s="91"/>
      <c r="H5" s="5"/>
    </row>
    <row r="6" spans="1:8" ht="15.75">
      <c r="A6" s="4"/>
      <c r="B6" s="4"/>
      <c r="C6" s="90" t="s">
        <v>94</v>
      </c>
      <c r="D6" s="90"/>
      <c r="E6" s="90"/>
      <c r="F6" s="90"/>
      <c r="G6" s="90"/>
      <c r="H6" s="4"/>
    </row>
    <row r="7" spans="2:5" ht="15.75">
      <c r="B7" s="1"/>
      <c r="C7" s="1"/>
      <c r="D7" s="1"/>
      <c r="E7" s="1"/>
    </row>
    <row r="8" spans="3:7" ht="15.75">
      <c r="C8" s="90" t="s">
        <v>2</v>
      </c>
      <c r="D8" s="92"/>
      <c r="F8" s="90" t="s">
        <v>3</v>
      </c>
      <c r="G8" s="92"/>
    </row>
    <row r="9" spans="3:7" ht="15.75">
      <c r="C9" s="6" t="s">
        <v>4</v>
      </c>
      <c r="D9" s="6" t="s">
        <v>5</v>
      </c>
      <c r="E9" s="6"/>
      <c r="F9" s="6" t="s">
        <v>4</v>
      </c>
      <c r="G9" s="6" t="s">
        <v>5</v>
      </c>
    </row>
    <row r="10" spans="3:7" ht="15.75">
      <c r="C10" s="6" t="s">
        <v>6</v>
      </c>
      <c r="D10" s="6" t="s">
        <v>7</v>
      </c>
      <c r="E10" s="6"/>
      <c r="F10" s="6" t="s">
        <v>6</v>
      </c>
      <c r="G10" s="6" t="s">
        <v>7</v>
      </c>
    </row>
    <row r="11" spans="3:7" ht="15.75">
      <c r="C11" s="6" t="s">
        <v>8</v>
      </c>
      <c r="D11" s="6" t="s">
        <v>8</v>
      </c>
      <c r="E11" s="6"/>
      <c r="F11" s="6" t="s">
        <v>9</v>
      </c>
      <c r="G11" s="6" t="s">
        <v>171</v>
      </c>
    </row>
    <row r="12" spans="3:7" ht="15.75">
      <c r="C12" s="26" t="s">
        <v>194</v>
      </c>
      <c r="D12" s="26" t="s">
        <v>195</v>
      </c>
      <c r="E12" s="6"/>
      <c r="F12" s="26" t="s">
        <v>194</v>
      </c>
      <c r="G12" s="26" t="s">
        <v>195</v>
      </c>
    </row>
    <row r="13" spans="3:7" ht="15.75">
      <c r="C13" s="6" t="s">
        <v>10</v>
      </c>
      <c r="D13" s="6" t="s">
        <v>10</v>
      </c>
      <c r="E13" s="6"/>
      <c r="F13" s="6" t="s">
        <v>10</v>
      </c>
      <c r="G13" s="6" t="s">
        <v>10</v>
      </c>
    </row>
    <row r="15" spans="2:7" ht="15.75">
      <c r="B15" s="2" t="s">
        <v>11</v>
      </c>
      <c r="C15" s="15">
        <v>9031</v>
      </c>
      <c r="D15" s="15">
        <v>11420</v>
      </c>
      <c r="E15" s="15"/>
      <c r="F15" s="15">
        <v>29510</v>
      </c>
      <c r="G15" s="15">
        <v>31298</v>
      </c>
    </row>
    <row r="16" spans="3:7" ht="15.75">
      <c r="C16" s="11"/>
      <c r="D16" s="11"/>
      <c r="E16" s="11"/>
      <c r="F16" s="11"/>
      <c r="G16" s="11"/>
    </row>
    <row r="17" spans="2:7" ht="15.75">
      <c r="B17" s="2" t="s">
        <v>172</v>
      </c>
      <c r="C17" s="19">
        <v>-6424</v>
      </c>
      <c r="D17" s="19">
        <v>-7975</v>
      </c>
      <c r="E17" s="15"/>
      <c r="F17" s="19">
        <v>-21353</v>
      </c>
      <c r="G17" s="19">
        <v>-21489</v>
      </c>
    </row>
    <row r="18" spans="3:7" ht="15.75">
      <c r="C18" s="11"/>
      <c r="D18" s="11"/>
      <c r="E18" s="11"/>
      <c r="F18" s="11"/>
      <c r="G18" s="11"/>
    </row>
    <row r="19" spans="2:7" ht="15.75">
      <c r="B19" s="2" t="s">
        <v>173</v>
      </c>
      <c r="C19" s="11">
        <f>+C15+C17</f>
        <v>2607</v>
      </c>
      <c r="D19" s="11">
        <f>+D15+D17</f>
        <v>3445</v>
      </c>
      <c r="E19" s="11"/>
      <c r="F19" s="11">
        <f>+F15+F17</f>
        <v>8157</v>
      </c>
      <c r="G19" s="11">
        <f>+G15+G17</f>
        <v>9809</v>
      </c>
    </row>
    <row r="20" spans="3:7" ht="15.75">
      <c r="C20" s="11"/>
      <c r="D20" s="11"/>
      <c r="E20" s="11"/>
      <c r="F20" s="11"/>
      <c r="G20" s="11"/>
    </row>
    <row r="21" spans="2:7" ht="15.75">
      <c r="B21" s="2" t="s">
        <v>214</v>
      </c>
      <c r="C21" s="84">
        <f>C19/C15</f>
        <v>0.28867235079171744</v>
      </c>
      <c r="D21" s="84">
        <f>D19/D15</f>
        <v>0.30166374781085814</v>
      </c>
      <c r="E21" s="11"/>
      <c r="F21" s="84">
        <f>F19/F15</f>
        <v>0.2764147746526601</v>
      </c>
      <c r="G21" s="84">
        <f>G19/G15</f>
        <v>0.31340660745095533</v>
      </c>
    </row>
    <row r="22" spans="3:7" ht="15.75">
      <c r="C22" s="11"/>
      <c r="D22" s="11"/>
      <c r="E22" s="11"/>
      <c r="F22" s="11"/>
      <c r="G22" s="11"/>
    </row>
    <row r="23" spans="2:7" ht="15.75">
      <c r="B23" s="2" t="s">
        <v>174</v>
      </c>
      <c r="C23" s="15">
        <v>99</v>
      </c>
      <c r="D23" s="15">
        <v>46</v>
      </c>
      <c r="E23" s="15"/>
      <c r="F23" s="15">
        <v>95</v>
      </c>
      <c r="G23" s="15">
        <v>232</v>
      </c>
    </row>
    <row r="24" spans="3:7" ht="15.75">
      <c r="C24" s="15"/>
      <c r="D24" s="15"/>
      <c r="E24" s="15"/>
      <c r="F24" s="15"/>
      <c r="G24" s="15"/>
    </row>
    <row r="25" spans="2:7" ht="15.75">
      <c r="B25" s="2" t="s">
        <v>175</v>
      </c>
      <c r="C25" s="15">
        <v>-1613</v>
      </c>
      <c r="D25" s="15">
        <v>-1214</v>
      </c>
      <c r="E25" s="15"/>
      <c r="F25" s="15">
        <v>-4430</v>
      </c>
      <c r="G25" s="15">
        <v>-4277</v>
      </c>
    </row>
    <row r="26" spans="3:7" ht="15.75">
      <c r="C26" s="15"/>
      <c r="D26" s="15"/>
      <c r="E26" s="15"/>
      <c r="F26" s="15"/>
      <c r="G26" s="15"/>
    </row>
    <row r="27" spans="2:7" ht="15.75">
      <c r="B27" s="2" t="s">
        <v>176</v>
      </c>
      <c r="C27" s="15">
        <v>-959</v>
      </c>
      <c r="D27" s="15">
        <v>-887</v>
      </c>
      <c r="E27" s="15"/>
      <c r="F27" s="15">
        <v>-2781</v>
      </c>
      <c r="G27" s="15">
        <v>-2678</v>
      </c>
    </row>
    <row r="28" spans="3:7" ht="15.75">
      <c r="C28" s="15"/>
      <c r="D28" s="15"/>
      <c r="E28" s="15"/>
      <c r="F28" s="15"/>
      <c r="G28" s="15"/>
    </row>
    <row r="29" spans="2:7" ht="15.75">
      <c r="B29" s="2" t="s">
        <v>177</v>
      </c>
      <c r="C29" s="15">
        <v>-1480</v>
      </c>
      <c r="D29" s="15">
        <v>-1248</v>
      </c>
      <c r="E29" s="15"/>
      <c r="F29" s="15">
        <v>-4384</v>
      </c>
      <c r="G29" s="15">
        <v>-3663</v>
      </c>
    </row>
    <row r="30" spans="3:7" ht="15.75">
      <c r="C30" s="15"/>
      <c r="D30" s="15"/>
      <c r="E30" s="15"/>
      <c r="F30" s="15"/>
      <c r="G30" s="15"/>
    </row>
    <row r="31" spans="2:7" ht="15.75">
      <c r="B31" s="2" t="s">
        <v>178</v>
      </c>
      <c r="C31" s="19">
        <v>0</v>
      </c>
      <c r="D31" s="19">
        <v>0</v>
      </c>
      <c r="E31" s="15"/>
      <c r="F31" s="19">
        <v>0</v>
      </c>
      <c r="G31" s="19">
        <v>0</v>
      </c>
    </row>
    <row r="32" spans="3:7" ht="15.75">
      <c r="C32" s="9"/>
      <c r="D32" s="9"/>
      <c r="E32" s="9"/>
      <c r="F32" s="9"/>
      <c r="G32" s="9"/>
    </row>
    <row r="33" spans="2:7" ht="15.75">
      <c r="B33" s="9" t="s">
        <v>212</v>
      </c>
      <c r="C33" s="11">
        <f>+C19+C23+C25+C27+C29</f>
        <v>-1346</v>
      </c>
      <c r="D33" s="11">
        <f>+D19+D23+D25+D27+D29</f>
        <v>142</v>
      </c>
      <c r="E33" s="11"/>
      <c r="F33" s="11">
        <f>+F19+F23+F25+F27+F29</f>
        <v>-3343</v>
      </c>
      <c r="G33" s="11">
        <f>+G19+G23+G25+G27+G29</f>
        <v>-577</v>
      </c>
    </row>
    <row r="34" spans="3:7" ht="15.75">
      <c r="C34" s="11"/>
      <c r="D34" s="11"/>
      <c r="E34" s="11"/>
      <c r="F34" s="11"/>
      <c r="G34" s="11"/>
    </row>
    <row r="35" spans="2:7" ht="15.75">
      <c r="B35" s="2" t="s">
        <v>179</v>
      </c>
      <c r="C35" s="19">
        <f>1615*0+1676</f>
        <v>1676</v>
      </c>
      <c r="D35" s="19">
        <v>-140</v>
      </c>
      <c r="E35" s="11"/>
      <c r="F35" s="19">
        <f>814*0+875</f>
        <v>875</v>
      </c>
      <c r="G35" s="19">
        <v>-329</v>
      </c>
    </row>
    <row r="36" spans="3:7" ht="15.75">
      <c r="C36" s="11"/>
      <c r="D36" s="11"/>
      <c r="E36" s="11"/>
      <c r="F36" s="11"/>
      <c r="G36" s="11"/>
    </row>
    <row r="37" spans="2:7" ht="16.5" thickBot="1">
      <c r="B37" s="9" t="s">
        <v>213</v>
      </c>
      <c r="C37" s="27">
        <f>+C33+C35</f>
        <v>330</v>
      </c>
      <c r="D37" s="27">
        <f>+D33+D35</f>
        <v>2</v>
      </c>
      <c r="E37" s="15"/>
      <c r="F37" s="27">
        <f>+F35+F33</f>
        <v>-2468</v>
      </c>
      <c r="G37" s="27">
        <f>+G35+G33</f>
        <v>-906</v>
      </c>
    </row>
    <row r="38" spans="3:7" ht="16.5" thickTop="1">
      <c r="C38" s="11"/>
      <c r="D38" s="11"/>
      <c r="E38" s="11"/>
      <c r="F38" s="11"/>
      <c r="G38" s="11"/>
    </row>
    <row r="39" spans="3:7" ht="15.75">
      <c r="C39" s="11"/>
      <c r="D39" s="11"/>
      <c r="E39" s="11"/>
      <c r="F39" s="11"/>
      <c r="G39" s="11"/>
    </row>
    <row r="40" spans="2:7" ht="15.75">
      <c r="B40" s="2" t="s">
        <v>180</v>
      </c>
      <c r="C40" s="11"/>
      <c r="D40" s="11"/>
      <c r="E40" s="11"/>
      <c r="F40" s="11"/>
      <c r="G40" s="11"/>
    </row>
    <row r="41" spans="2:7" ht="15.75">
      <c r="B41" s="2" t="s">
        <v>181</v>
      </c>
      <c r="C41" s="11">
        <f>+C37</f>
        <v>330</v>
      </c>
      <c r="D41" s="11">
        <f>+D37</f>
        <v>2</v>
      </c>
      <c r="E41" s="11"/>
      <c r="F41" s="11">
        <f>+F37</f>
        <v>-2468</v>
      </c>
      <c r="G41" s="11">
        <f>+G37</f>
        <v>-906</v>
      </c>
    </row>
    <row r="42" spans="3:7" ht="15.75">
      <c r="C42" s="11"/>
      <c r="D42" s="11"/>
      <c r="E42" s="11"/>
      <c r="F42" s="11"/>
      <c r="G42" s="11"/>
    </row>
    <row r="43" spans="2:7" ht="15.75">
      <c r="B43" s="2" t="s">
        <v>121</v>
      </c>
      <c r="C43" s="19">
        <v>0</v>
      </c>
      <c r="D43" s="19">
        <v>0</v>
      </c>
      <c r="E43" s="15"/>
      <c r="F43" s="19">
        <v>0</v>
      </c>
      <c r="G43" s="19">
        <v>0</v>
      </c>
    </row>
    <row r="44" spans="3:7" ht="15.75">
      <c r="C44" s="11"/>
      <c r="D44" s="11"/>
      <c r="E44" s="11"/>
      <c r="F44" s="11"/>
      <c r="G44" s="11"/>
    </row>
    <row r="45" spans="3:7" ht="16.5" thickBot="1">
      <c r="C45" s="27">
        <f>+C43+C41</f>
        <v>330</v>
      </c>
      <c r="D45" s="27">
        <f>+D43+D41</f>
        <v>2</v>
      </c>
      <c r="E45" s="11"/>
      <c r="F45" s="27">
        <f>+F43+F41</f>
        <v>-2468</v>
      </c>
      <c r="G45" s="27">
        <f>+G43+G41</f>
        <v>-906</v>
      </c>
    </row>
    <row r="46" spans="3:7" ht="16.5" thickTop="1">
      <c r="C46" s="11"/>
      <c r="D46" s="11"/>
      <c r="E46" s="11"/>
      <c r="F46" s="11"/>
      <c r="G46" s="11"/>
    </row>
    <row r="47" spans="2:7" ht="15.75">
      <c r="B47" s="9" t="s">
        <v>225</v>
      </c>
      <c r="C47" s="22"/>
      <c r="D47" s="22"/>
      <c r="E47" s="22"/>
      <c r="F47" s="22"/>
      <c r="G47" s="22"/>
    </row>
    <row r="48" spans="3:7" ht="15.75">
      <c r="C48" s="9"/>
      <c r="D48" s="9"/>
      <c r="E48" s="9"/>
      <c r="F48" s="9"/>
      <c r="G48" s="9"/>
    </row>
    <row r="49" spans="1:7" ht="15.75">
      <c r="A49" s="2" t="s">
        <v>185</v>
      </c>
      <c r="B49" s="2" t="s">
        <v>13</v>
      </c>
      <c r="C49" s="28">
        <f>C37/61919*100</f>
        <v>0.5329543435779002</v>
      </c>
      <c r="D49" s="28">
        <v>0.01</v>
      </c>
      <c r="E49" s="22"/>
      <c r="F49" s="22">
        <f>F37/61919*100</f>
        <v>-3.9858524846977503</v>
      </c>
      <c r="G49" s="22">
        <f>G37/61919*100</f>
        <v>-1.4632019250956896</v>
      </c>
    </row>
    <row r="50" spans="2:7" ht="15.75">
      <c r="B50" s="2" t="s">
        <v>14</v>
      </c>
      <c r="C50" s="29" t="s">
        <v>226</v>
      </c>
      <c r="D50" s="29" t="s">
        <v>227</v>
      </c>
      <c r="E50" s="22"/>
      <c r="F50" s="29" t="s">
        <v>220</v>
      </c>
      <c r="G50" s="29" t="s">
        <v>198</v>
      </c>
    </row>
    <row r="51" spans="3:7" ht="15.75">
      <c r="C51" s="30"/>
      <c r="D51" s="29"/>
      <c r="E51" s="22"/>
      <c r="F51" s="22"/>
      <c r="G51" s="22"/>
    </row>
    <row r="52" spans="1:7" ht="15.75">
      <c r="A52" s="2" t="s">
        <v>15</v>
      </c>
      <c r="B52" s="2" t="s">
        <v>16</v>
      </c>
      <c r="C52" s="31">
        <f>C49</f>
        <v>0.5329543435779002</v>
      </c>
      <c r="D52" s="31">
        <f>D49</f>
        <v>0.01</v>
      </c>
      <c r="E52" s="31"/>
      <c r="F52" s="31">
        <f>F49</f>
        <v>-3.9858524846977503</v>
      </c>
      <c r="G52" s="31">
        <f>G49</f>
        <v>-1.4632019250956896</v>
      </c>
    </row>
    <row r="53" spans="2:7" ht="15.75">
      <c r="B53" s="2" t="s">
        <v>14</v>
      </c>
      <c r="C53" s="98" t="str">
        <f>C50</f>
        <v>(RM330,000 / RM61,919,000 )</v>
      </c>
      <c r="D53" s="98" t="str">
        <f>D50</f>
        <v>(RM2,000 / RM61,919,000 )</v>
      </c>
      <c r="E53" s="22"/>
      <c r="F53" s="99" t="str">
        <f>F50</f>
        <v>((RM2,468,000) / RM61,919,000 )</v>
      </c>
      <c r="G53" s="99" t="str">
        <f>G50</f>
        <v>((RM906,000) / RM61,919,000 )</v>
      </c>
    </row>
    <row r="54" spans="3:7" ht="15.75">
      <c r="C54" s="32"/>
      <c r="D54" s="31"/>
      <c r="E54" s="22"/>
      <c r="F54" s="31"/>
      <c r="G54" s="31"/>
    </row>
    <row r="55" spans="2:7" ht="15.75">
      <c r="B55" s="2" t="s">
        <v>184</v>
      </c>
      <c r="C55" s="32"/>
      <c r="D55" s="31"/>
      <c r="E55" s="22"/>
      <c r="F55" s="31"/>
      <c r="G55" s="31"/>
    </row>
  </sheetData>
  <mergeCells count="5">
    <mergeCell ref="C4:G4"/>
    <mergeCell ref="C5:G5"/>
    <mergeCell ref="C6:G6"/>
    <mergeCell ref="C8:D8"/>
    <mergeCell ref="F8:G8"/>
  </mergeCells>
  <printOptions/>
  <pageMargins left="0.5511811023622047" right="0.35433070866141736" top="0.4330708661417323" bottom="0"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F99"/>
  <sheetViews>
    <sheetView view="pageBreakPreview" zoomScale="75" zoomScaleNormal="75" zoomScaleSheetLayoutView="75" workbookViewId="0" topLeftCell="A1">
      <selection activeCell="I20" sqref="I20"/>
    </sheetView>
  </sheetViews>
  <sheetFormatPr defaultColWidth="9.140625" defaultRowHeight="12.75"/>
  <cols>
    <col min="1" max="1" width="6.28125" style="2" customWidth="1"/>
    <col min="2" max="2" width="4.00390625" style="2" customWidth="1"/>
    <col min="3" max="3" width="49.140625" style="2" bestFit="1" customWidth="1"/>
    <col min="4" max="5" width="20.7109375" style="2" customWidth="1"/>
    <col min="6" max="6" width="3.00390625" style="2" customWidth="1"/>
    <col min="7" max="16384" width="9.140625" style="2" customWidth="1"/>
  </cols>
  <sheetData>
    <row r="1" spans="1:3" ht="15.75">
      <c r="A1" s="1" t="s">
        <v>0</v>
      </c>
      <c r="B1" s="1"/>
      <c r="C1" s="1"/>
    </row>
    <row r="2" spans="1:3" ht="15.75">
      <c r="A2" s="1" t="s">
        <v>208</v>
      </c>
      <c r="B2" s="1"/>
      <c r="C2" s="1"/>
    </row>
    <row r="4" spans="1:5" ht="15.75">
      <c r="A4" s="90" t="s">
        <v>192</v>
      </c>
      <c r="B4" s="90"/>
      <c r="C4" s="92"/>
      <c r="D4" s="92"/>
      <c r="E4" s="92"/>
    </row>
    <row r="5" spans="1:6" ht="15.75">
      <c r="A5" s="91"/>
      <c r="B5" s="91"/>
      <c r="C5" s="91"/>
      <c r="D5" s="91"/>
      <c r="E5" s="91"/>
      <c r="F5" s="5"/>
    </row>
    <row r="6" spans="4:5" ht="15.75">
      <c r="D6" s="6" t="s">
        <v>169</v>
      </c>
      <c r="E6" s="6" t="s">
        <v>170</v>
      </c>
    </row>
    <row r="7" spans="4:5" ht="15.75">
      <c r="D7" s="7" t="s">
        <v>193</v>
      </c>
      <c r="E7" s="7" t="s">
        <v>136</v>
      </c>
    </row>
    <row r="8" spans="4:5" ht="15.75">
      <c r="D8" s="8" t="s">
        <v>10</v>
      </c>
      <c r="E8" s="8" t="s">
        <v>10</v>
      </c>
    </row>
    <row r="10" spans="2:4" ht="15.75">
      <c r="B10" s="1" t="s">
        <v>51</v>
      </c>
      <c r="D10" s="9"/>
    </row>
    <row r="11" spans="2:4" ht="15.75">
      <c r="B11" s="1" t="s">
        <v>124</v>
      </c>
      <c r="D11" s="9"/>
    </row>
    <row r="12" spans="1:6" ht="15.75">
      <c r="A12" s="10"/>
      <c r="B12" s="10"/>
      <c r="C12" s="2" t="s">
        <v>18</v>
      </c>
      <c r="D12" s="11">
        <v>151700</v>
      </c>
      <c r="E12" s="11">
        <v>155238</v>
      </c>
      <c r="F12" s="12"/>
    </row>
    <row r="13" spans="1:6" ht="15.75" hidden="1">
      <c r="A13" s="4"/>
      <c r="B13" s="4"/>
      <c r="C13" s="2" t="s">
        <v>25</v>
      </c>
      <c r="D13" s="11">
        <v>0</v>
      </c>
      <c r="E13" s="11">
        <v>0</v>
      </c>
      <c r="F13" s="12"/>
    </row>
    <row r="14" spans="1:6" ht="15.75">
      <c r="A14" s="10"/>
      <c r="B14" s="10"/>
      <c r="C14" s="9" t="s">
        <v>20</v>
      </c>
      <c r="D14" s="11">
        <v>1777</v>
      </c>
      <c r="E14" s="11">
        <v>1713</v>
      </c>
      <c r="F14" s="12" t="s">
        <v>12</v>
      </c>
    </row>
    <row r="15" spans="1:6" ht="15.75" hidden="1">
      <c r="A15" s="10"/>
      <c r="B15" s="10"/>
      <c r="C15" s="2" t="s">
        <v>67</v>
      </c>
      <c r="D15" s="11">
        <v>0</v>
      </c>
      <c r="E15" s="11">
        <v>0</v>
      </c>
      <c r="F15" s="12" t="s">
        <v>12</v>
      </c>
    </row>
    <row r="16" spans="1:6" ht="15.75">
      <c r="A16" s="10"/>
      <c r="B16" s="10"/>
      <c r="C16" s="2" t="s">
        <v>68</v>
      </c>
      <c r="D16" s="13">
        <v>188</v>
      </c>
      <c r="E16" s="13">
        <v>188</v>
      </c>
      <c r="F16" s="12"/>
    </row>
    <row r="17" spans="1:6" ht="15.75">
      <c r="A17" s="10"/>
      <c r="B17" s="10"/>
      <c r="C17" s="1"/>
      <c r="D17" s="14">
        <f>SUM(D12:D16)</f>
        <v>153665</v>
      </c>
      <c r="E17" s="14">
        <f>SUM(E12:E16)</f>
        <v>157139</v>
      </c>
      <c r="F17" s="12"/>
    </row>
    <row r="18" spans="1:6" ht="15.75">
      <c r="A18" s="4"/>
      <c r="B18" s="4"/>
      <c r="C18" s="1"/>
      <c r="D18" s="11"/>
      <c r="E18" s="11"/>
      <c r="F18" s="12"/>
    </row>
    <row r="19" spans="1:6" ht="15.75">
      <c r="A19" s="10"/>
      <c r="B19" s="1" t="s">
        <v>69</v>
      </c>
      <c r="D19" s="11"/>
      <c r="E19" s="11"/>
      <c r="F19" s="12"/>
    </row>
    <row r="20" spans="1:6" ht="15.75">
      <c r="A20" s="4"/>
      <c r="B20" s="4"/>
      <c r="C20" s="9" t="s">
        <v>113</v>
      </c>
      <c r="D20" s="15">
        <v>23715</v>
      </c>
      <c r="E20" s="15">
        <v>21984</v>
      </c>
      <c r="F20" s="12"/>
    </row>
    <row r="21" spans="1:6" ht="15.75">
      <c r="A21" s="4"/>
      <c r="B21" s="4"/>
      <c r="C21" s="9" t="s">
        <v>114</v>
      </c>
      <c r="D21" s="15">
        <v>15630</v>
      </c>
      <c r="E21" s="15">
        <v>14615</v>
      </c>
      <c r="F21" s="12"/>
    </row>
    <row r="22" spans="1:6" ht="15.75">
      <c r="A22" s="4"/>
      <c r="B22" s="4"/>
      <c r="C22" s="2" t="s">
        <v>186</v>
      </c>
      <c r="D22" s="15">
        <v>97</v>
      </c>
      <c r="E22" s="15">
        <v>287</v>
      </c>
      <c r="F22" s="12"/>
    </row>
    <row r="23" spans="1:6" ht="15.75">
      <c r="A23" s="4"/>
      <c r="B23" s="4"/>
      <c r="C23" s="2" t="s">
        <v>27</v>
      </c>
      <c r="D23" s="17">
        <f>SUM(D20:D22)</f>
        <v>39442</v>
      </c>
      <c r="E23" s="17">
        <f>SUM(E20:E22)</f>
        <v>36886</v>
      </c>
      <c r="F23" s="12"/>
    </row>
    <row r="24" spans="1:6" ht="15.75">
      <c r="A24" s="4"/>
      <c r="B24" s="4"/>
      <c r="D24" s="15"/>
      <c r="E24" s="15"/>
      <c r="F24" s="12"/>
    </row>
    <row r="25" spans="1:6" ht="15.75">
      <c r="A25" s="4"/>
      <c r="B25" s="18" t="s">
        <v>137</v>
      </c>
      <c r="D25" s="19">
        <v>78693</v>
      </c>
      <c r="E25" s="19">
        <v>78693</v>
      </c>
      <c r="F25" s="12"/>
    </row>
    <row r="26" spans="1:6" ht="15.75">
      <c r="A26" s="4"/>
      <c r="B26" s="18"/>
      <c r="D26" s="15">
        <f>D25+D23</f>
        <v>118135</v>
      </c>
      <c r="E26" s="15">
        <f>+E23+E25</f>
        <v>115579</v>
      </c>
      <c r="F26" s="12"/>
    </row>
    <row r="27" spans="1:6" ht="15.75">
      <c r="A27" s="4"/>
      <c r="B27" s="4"/>
      <c r="D27" s="15"/>
      <c r="E27" s="15"/>
      <c r="F27" s="12"/>
    </row>
    <row r="28" spans="1:6" ht="16.5" thickBot="1">
      <c r="A28" s="4"/>
      <c r="B28" s="1" t="s">
        <v>115</v>
      </c>
      <c r="D28" s="20">
        <f>+D26+D17</f>
        <v>271800</v>
      </c>
      <c r="E28" s="20">
        <f>+E26+E17</f>
        <v>272718</v>
      </c>
      <c r="F28" s="12"/>
    </row>
    <row r="29" spans="1:6" ht="16.5" thickTop="1">
      <c r="A29" s="4"/>
      <c r="B29" s="4"/>
      <c r="D29" s="15"/>
      <c r="E29" s="15"/>
      <c r="F29" s="12"/>
    </row>
    <row r="30" spans="1:6" ht="15.75">
      <c r="A30" s="4"/>
      <c r="B30" s="18" t="s">
        <v>116</v>
      </c>
      <c r="D30" s="15" t="s">
        <v>12</v>
      </c>
      <c r="E30" s="15" t="s">
        <v>12</v>
      </c>
      <c r="F30" s="12"/>
    </row>
    <row r="31" spans="1:6" ht="15.75">
      <c r="A31" s="4"/>
      <c r="B31" s="18" t="s">
        <v>117</v>
      </c>
      <c r="D31" s="15"/>
      <c r="E31" s="15"/>
      <c r="F31" s="12"/>
    </row>
    <row r="32" spans="1:6" ht="15.75">
      <c r="A32" s="4"/>
      <c r="B32" s="18"/>
      <c r="C32" s="2" t="s">
        <v>118</v>
      </c>
      <c r="D32" s="15">
        <v>61919</v>
      </c>
      <c r="E32" s="15">
        <v>61919</v>
      </c>
      <c r="F32" s="12"/>
    </row>
    <row r="33" spans="1:6" ht="15.75">
      <c r="A33" s="4"/>
      <c r="B33" s="18"/>
      <c r="C33" s="2" t="s">
        <v>119</v>
      </c>
      <c r="D33" s="15">
        <v>16966</v>
      </c>
      <c r="E33" s="15">
        <v>16966</v>
      </c>
      <c r="F33" s="12"/>
    </row>
    <row r="34" spans="1:6" ht="15.75">
      <c r="A34" s="4"/>
      <c r="B34" s="18"/>
      <c r="C34" s="2" t="s">
        <v>120</v>
      </c>
      <c r="D34" s="15">
        <f>132443+1118</f>
        <v>133561</v>
      </c>
      <c r="E34" s="15">
        <f>132443+1118</f>
        <v>133561</v>
      </c>
      <c r="F34" s="12"/>
    </row>
    <row r="35" spans="1:6" ht="15.75">
      <c r="A35" s="4"/>
      <c r="B35" s="18"/>
      <c r="C35" s="2" t="s">
        <v>187</v>
      </c>
      <c r="D35" s="19">
        <v>-48859</v>
      </c>
      <c r="E35" s="19">
        <v>-46391</v>
      </c>
      <c r="F35" s="12"/>
    </row>
    <row r="36" spans="1:6" ht="15.75">
      <c r="A36" s="4"/>
      <c r="B36" s="18"/>
      <c r="D36" s="15">
        <f>SUM(D32:D35)</f>
        <v>163587</v>
      </c>
      <c r="E36" s="15">
        <f>SUM(E32:E35)</f>
        <v>166055</v>
      </c>
      <c r="F36" s="12"/>
    </row>
    <row r="37" spans="1:6" ht="15.75">
      <c r="A37" s="4"/>
      <c r="B37" s="1" t="s">
        <v>121</v>
      </c>
      <c r="D37" s="19">
        <v>0</v>
      </c>
      <c r="E37" s="19">
        <v>0</v>
      </c>
      <c r="F37" s="12"/>
    </row>
    <row r="38" spans="1:6" ht="15.75">
      <c r="A38" s="4"/>
      <c r="B38" s="1" t="s">
        <v>122</v>
      </c>
      <c r="D38" s="21">
        <f>+D36+D37</f>
        <v>163587</v>
      </c>
      <c r="E38" s="21">
        <f>+E37+E36</f>
        <v>166055</v>
      </c>
      <c r="F38" s="12"/>
    </row>
    <row r="39" spans="1:6" ht="15.75">
      <c r="A39" s="4"/>
      <c r="B39" s="18"/>
      <c r="D39" s="15"/>
      <c r="E39" s="15"/>
      <c r="F39" s="12"/>
    </row>
    <row r="40" spans="1:6" ht="15.75">
      <c r="A40" s="4"/>
      <c r="B40" s="18" t="s">
        <v>123</v>
      </c>
      <c r="D40" s="15"/>
      <c r="E40" s="15"/>
      <c r="F40" s="12"/>
    </row>
    <row r="41" spans="1:6" ht="15.75">
      <c r="A41" s="4"/>
      <c r="B41" s="18"/>
      <c r="C41" s="9" t="s">
        <v>125</v>
      </c>
      <c r="D41" s="15">
        <f>37147*0</f>
        <v>0</v>
      </c>
      <c r="E41" s="15">
        <v>19414</v>
      </c>
      <c r="F41" s="12"/>
    </row>
    <row r="42" spans="1:6" ht="15.75">
      <c r="A42" s="4"/>
      <c r="B42" s="18"/>
      <c r="C42" s="9" t="s">
        <v>126</v>
      </c>
      <c r="D42" s="15">
        <v>7238</v>
      </c>
      <c r="E42" s="15">
        <v>8794</v>
      </c>
      <c r="F42" s="12"/>
    </row>
    <row r="43" spans="1:6" ht="15.75">
      <c r="A43" s="4"/>
      <c r="B43" s="18"/>
      <c r="D43" s="21">
        <f>SUM(D41:D42)</f>
        <v>7238</v>
      </c>
      <c r="E43" s="21">
        <f>SUM(E41:E42)</f>
        <v>28208</v>
      </c>
      <c r="F43" s="12"/>
    </row>
    <row r="44" spans="1:6" ht="15.75">
      <c r="A44" s="4"/>
      <c r="B44" s="18"/>
      <c r="D44" s="15"/>
      <c r="E44" s="15"/>
      <c r="F44" s="12"/>
    </row>
    <row r="45" spans="1:6" ht="15.75">
      <c r="A45" s="10"/>
      <c r="B45" s="1" t="s">
        <v>29</v>
      </c>
      <c r="D45" s="11"/>
      <c r="E45" s="11"/>
      <c r="F45" s="12"/>
    </row>
    <row r="46" spans="1:6" ht="15.75">
      <c r="A46" s="4"/>
      <c r="B46" s="4"/>
      <c r="C46" s="9" t="s">
        <v>127</v>
      </c>
      <c r="D46" s="15">
        <v>26015</v>
      </c>
      <c r="E46" s="15">
        <v>30257</v>
      </c>
      <c r="F46" s="12"/>
    </row>
    <row r="47" spans="1:6" ht="15.75">
      <c r="A47" s="4"/>
      <c r="B47" s="4"/>
      <c r="C47" s="9" t="s">
        <v>128</v>
      </c>
      <c r="D47" s="15">
        <f>31037+37147</f>
        <v>68184</v>
      </c>
      <c r="E47" s="15">
        <v>42991</v>
      </c>
      <c r="F47" s="12"/>
    </row>
    <row r="48" spans="1:6" ht="15.75">
      <c r="A48" s="4"/>
      <c r="B48" s="4"/>
      <c r="C48" s="9" t="s">
        <v>129</v>
      </c>
      <c r="D48" s="15">
        <f>6862*0+6776</f>
        <v>6776</v>
      </c>
      <c r="E48" s="15">
        <v>5207</v>
      </c>
      <c r="F48" s="12"/>
    </row>
    <row r="49" spans="1:6" ht="15.75">
      <c r="A49" s="4"/>
      <c r="B49" s="4"/>
      <c r="D49" s="21">
        <f>SUM(D46:D48)</f>
        <v>100975</v>
      </c>
      <c r="E49" s="21">
        <f>SUM(E46:E48)</f>
        <v>78455</v>
      </c>
      <c r="F49" s="12"/>
    </row>
    <row r="50" spans="1:6" ht="15.75">
      <c r="A50" s="10"/>
      <c r="B50" s="18" t="s">
        <v>130</v>
      </c>
      <c r="C50" s="1"/>
      <c r="D50" s="11">
        <f>+D49+D43</f>
        <v>108213</v>
      </c>
      <c r="E50" s="11">
        <f>+E49+E43</f>
        <v>106663</v>
      </c>
      <c r="F50" s="12"/>
    </row>
    <row r="51" spans="1:6" ht="16.5" thickBot="1">
      <c r="A51" s="4"/>
      <c r="B51" s="18" t="s">
        <v>131</v>
      </c>
      <c r="D51" s="20">
        <f>+D38+D50</f>
        <v>271800</v>
      </c>
      <c r="E51" s="20">
        <f>+E50+E38</f>
        <v>272718</v>
      </c>
      <c r="F51" s="12"/>
    </row>
    <row r="52" spans="1:6" ht="16.5" thickTop="1">
      <c r="A52" s="4"/>
      <c r="B52" s="4"/>
      <c r="D52" s="15">
        <f>D28-D51</f>
        <v>0</v>
      </c>
      <c r="E52" s="15">
        <f>E51-E28</f>
        <v>0</v>
      </c>
      <c r="F52" s="12"/>
    </row>
    <row r="53" spans="1:6" ht="15.75">
      <c r="A53" s="4"/>
      <c r="B53" s="4"/>
      <c r="C53" s="1"/>
      <c r="D53" s="15"/>
      <c r="E53" s="15"/>
      <c r="F53" s="12"/>
    </row>
    <row r="54" spans="1:6" ht="15.75">
      <c r="A54" s="10"/>
      <c r="B54" s="10"/>
      <c r="C54" s="1" t="s">
        <v>112</v>
      </c>
      <c r="D54" s="22">
        <f>(D28-D50)/61919</f>
        <v>2.6419515819053925</v>
      </c>
      <c r="E54" s="22">
        <f>(E28-E50)/61919</f>
        <v>2.68181010675237</v>
      </c>
      <c r="F54" s="12"/>
    </row>
    <row r="55" spans="1:6" ht="15.75">
      <c r="A55" s="6"/>
      <c r="B55" s="6"/>
      <c r="D55" s="12"/>
      <c r="E55" s="12"/>
      <c r="F55" s="12"/>
    </row>
    <row r="56" spans="3:6" ht="31.5" customHeight="1">
      <c r="C56" s="93" t="s">
        <v>216</v>
      </c>
      <c r="D56" s="93"/>
      <c r="E56" s="93"/>
      <c r="F56" s="12"/>
    </row>
    <row r="57" ht="15.75">
      <c r="F57" s="12"/>
    </row>
    <row r="58" spans="4:6" ht="15.75">
      <c r="D58" s="12"/>
      <c r="E58" s="12"/>
      <c r="F58" s="12"/>
    </row>
    <row r="59" spans="4:6" ht="15.75">
      <c r="D59" s="12"/>
      <c r="E59" s="12"/>
      <c r="F59" s="12"/>
    </row>
    <row r="60" spans="4:6" ht="15.75">
      <c r="D60" s="12"/>
      <c r="E60" s="12"/>
      <c r="F60" s="12"/>
    </row>
    <row r="61" spans="4:6" ht="15.75">
      <c r="D61" s="12"/>
      <c r="E61" s="12"/>
      <c r="F61" s="12"/>
    </row>
    <row r="62" spans="4:6" ht="15.75">
      <c r="D62" s="12"/>
      <c r="E62" s="12"/>
      <c r="F62" s="12"/>
    </row>
    <row r="63" spans="4:6" ht="15.75">
      <c r="D63" s="12"/>
      <c r="E63" s="12"/>
      <c r="F63" s="12"/>
    </row>
    <row r="64" spans="4:6" ht="15.75">
      <c r="D64" s="12"/>
      <c r="E64" s="12"/>
      <c r="F64" s="12"/>
    </row>
    <row r="65" spans="4:6" ht="15.75">
      <c r="D65" s="12"/>
      <c r="E65" s="12"/>
      <c r="F65" s="12"/>
    </row>
    <row r="66" spans="4:6" ht="15.75">
      <c r="D66" s="12"/>
      <c r="E66" s="12"/>
      <c r="F66" s="12"/>
    </row>
    <row r="67" spans="4:6" ht="15.75">
      <c r="D67" s="12"/>
      <c r="E67" s="12"/>
      <c r="F67" s="12"/>
    </row>
    <row r="68" spans="4:6" ht="15.75">
      <c r="D68" s="12"/>
      <c r="E68" s="12"/>
      <c r="F68" s="12"/>
    </row>
    <row r="69" spans="4:6" ht="15.75">
      <c r="D69" s="12"/>
      <c r="E69" s="12"/>
      <c r="F69" s="12"/>
    </row>
    <row r="70" spans="4:6" ht="15.75">
      <c r="D70" s="12"/>
      <c r="E70" s="12"/>
      <c r="F70" s="12"/>
    </row>
    <row r="71" spans="4:6" ht="15.75">
      <c r="D71" s="12"/>
      <c r="E71" s="12"/>
      <c r="F71" s="12"/>
    </row>
    <row r="72" spans="4:6" ht="15.75">
      <c r="D72" s="12"/>
      <c r="E72" s="12"/>
      <c r="F72" s="12"/>
    </row>
    <row r="73" spans="4:6" ht="15.75">
      <c r="D73" s="12"/>
      <c r="E73" s="12"/>
      <c r="F73" s="12"/>
    </row>
    <row r="74" spans="4:6" ht="15.75">
      <c r="D74" s="12"/>
      <c r="E74" s="12"/>
      <c r="F74" s="12"/>
    </row>
    <row r="75" spans="4:6" ht="15.75">
      <c r="D75" s="12"/>
      <c r="E75" s="12"/>
      <c r="F75" s="12"/>
    </row>
    <row r="76" spans="4:6" ht="15.75">
      <c r="D76" s="12"/>
      <c r="E76" s="12"/>
      <c r="F76" s="12"/>
    </row>
    <row r="77" spans="4:6" ht="15.75">
      <c r="D77" s="12"/>
      <c r="E77" s="12"/>
      <c r="F77" s="12"/>
    </row>
    <row r="78" spans="4:6" ht="15.75">
      <c r="D78" s="12"/>
      <c r="E78" s="12"/>
      <c r="F78" s="12"/>
    </row>
    <row r="79" spans="4:6" ht="15.75">
      <c r="D79" s="12"/>
      <c r="E79" s="12"/>
      <c r="F79" s="12"/>
    </row>
    <row r="80" spans="4:6" ht="15.75">
      <c r="D80" s="12"/>
      <c r="E80" s="12"/>
      <c r="F80" s="12"/>
    </row>
    <row r="81" spans="4:6" ht="15.75">
      <c r="D81" s="12"/>
      <c r="E81" s="12"/>
      <c r="F81" s="12"/>
    </row>
    <row r="82" spans="4:6" ht="15.75">
      <c r="D82" s="12"/>
      <c r="E82" s="12"/>
      <c r="F82" s="12"/>
    </row>
    <row r="83" spans="4:6" ht="15.75">
      <c r="D83" s="12"/>
      <c r="E83" s="12"/>
      <c r="F83" s="12"/>
    </row>
    <row r="84" spans="4:6" ht="15.75">
      <c r="D84" s="12"/>
      <c r="E84" s="12"/>
      <c r="F84" s="12"/>
    </row>
    <row r="85" spans="4:6" ht="15.75">
      <c r="D85" s="12"/>
      <c r="E85" s="12"/>
      <c r="F85" s="12"/>
    </row>
    <row r="86" spans="4:6" ht="15.75">
      <c r="D86" s="12"/>
      <c r="E86" s="12"/>
      <c r="F86" s="12"/>
    </row>
    <row r="87" spans="4:6" ht="15.75">
      <c r="D87" s="12"/>
      <c r="E87" s="12"/>
      <c r="F87" s="12"/>
    </row>
    <row r="88" spans="4:6" ht="15.75">
      <c r="D88" s="12"/>
      <c r="E88" s="12"/>
      <c r="F88" s="12"/>
    </row>
    <row r="89" spans="4:6" ht="15.75">
      <c r="D89" s="12"/>
      <c r="E89" s="12"/>
      <c r="F89" s="12"/>
    </row>
    <row r="90" spans="4:6" ht="15.75">
      <c r="D90" s="12"/>
      <c r="E90" s="12"/>
      <c r="F90" s="12"/>
    </row>
    <row r="91" spans="4:6" ht="15.75">
      <c r="D91" s="12"/>
      <c r="E91" s="12"/>
      <c r="F91" s="12"/>
    </row>
    <row r="92" spans="4:6" ht="15.75">
      <c r="D92" s="12"/>
      <c r="E92" s="12"/>
      <c r="F92" s="12"/>
    </row>
    <row r="93" spans="4:6" ht="15.75">
      <c r="D93" s="12"/>
      <c r="E93" s="12"/>
      <c r="F93" s="12"/>
    </row>
    <row r="94" spans="4:5" ht="15.75">
      <c r="D94" s="24"/>
      <c r="E94" s="24"/>
    </row>
    <row r="95" spans="4:5" ht="15.75">
      <c r="D95" s="24"/>
      <c r="E95" s="24"/>
    </row>
    <row r="96" spans="4:5" ht="15.75">
      <c r="D96" s="24"/>
      <c r="E96" s="24"/>
    </row>
    <row r="97" spans="4:5" ht="15.75">
      <c r="D97" s="24"/>
      <c r="E97" s="24"/>
    </row>
    <row r="98" spans="4:5" ht="15.75">
      <c r="D98" s="24"/>
      <c r="E98" s="24"/>
    </row>
    <row r="99" spans="4:5" ht="15.75">
      <c r="D99" s="24"/>
      <c r="E99" s="24"/>
    </row>
  </sheetData>
  <mergeCells count="3">
    <mergeCell ref="A4:E4"/>
    <mergeCell ref="A5:E5"/>
    <mergeCell ref="C56:E56"/>
  </mergeCells>
  <printOptions/>
  <pageMargins left="0.35433070866141736" right="0.35433070866141736" top="0.5118110236220472" bottom="0.4724409448818898" header="0.5118110236220472" footer="0.35433070866141736"/>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indexed="13"/>
  </sheetPr>
  <dimension ref="A1:Q42"/>
  <sheetViews>
    <sheetView zoomScale="75" zoomScaleNormal="75" workbookViewId="0" topLeftCell="A1">
      <selection activeCell="B35" sqref="B35"/>
    </sheetView>
  </sheetViews>
  <sheetFormatPr defaultColWidth="9.140625" defaultRowHeight="12.75"/>
  <cols>
    <col min="1" max="1" width="6.7109375" style="56" customWidth="1"/>
    <col min="2" max="2" width="45.7109375" style="56" customWidth="1"/>
    <col min="3" max="3" width="1.7109375" style="56" customWidth="1"/>
    <col min="4" max="4" width="15.7109375" style="56" customWidth="1"/>
    <col min="5" max="5" width="1.421875" style="56" customWidth="1"/>
    <col min="6" max="6" width="15.7109375" style="56" customWidth="1"/>
    <col min="7" max="7" width="1.7109375" style="56" customWidth="1"/>
    <col min="8" max="8" width="15.7109375" style="56" customWidth="1"/>
    <col min="9" max="9" width="1.7109375" style="56" customWidth="1"/>
    <col min="10" max="10" width="15.7109375" style="56" customWidth="1"/>
    <col min="11" max="11" width="1.7109375" style="56" customWidth="1"/>
    <col min="12" max="12" width="15.7109375" style="56" customWidth="1"/>
    <col min="13" max="13" width="1.7109375" style="56" customWidth="1"/>
    <col min="14" max="14" width="15.7109375" style="56" customWidth="1"/>
    <col min="15" max="15" width="1.7109375" style="56" customWidth="1"/>
    <col min="16" max="16384" width="9.140625" style="56" customWidth="1"/>
  </cols>
  <sheetData>
    <row r="1" ht="15.75">
      <c r="A1" s="55" t="s">
        <v>0</v>
      </c>
    </row>
    <row r="2" ht="15.75">
      <c r="A2" s="55" t="str">
        <f>'BS'!A2</f>
        <v>THIRD QUARTER REPORT</v>
      </c>
    </row>
    <row r="5" spans="2:11" ht="15.75">
      <c r="B5" s="55" t="s">
        <v>84</v>
      </c>
      <c r="C5" s="57"/>
      <c r="D5" s="57"/>
      <c r="E5" s="57"/>
      <c r="F5" s="57"/>
      <c r="G5" s="57"/>
      <c r="H5" s="57"/>
      <c r="I5" s="57"/>
      <c r="J5" s="57"/>
      <c r="K5" s="57"/>
    </row>
    <row r="6" spans="2:11" ht="15.75">
      <c r="B6" s="58" t="s">
        <v>196</v>
      </c>
      <c r="C6" s="59"/>
      <c r="D6" s="59"/>
      <c r="E6" s="59"/>
      <c r="F6" s="59"/>
      <c r="G6" s="59"/>
      <c r="H6" s="59"/>
      <c r="I6" s="59"/>
      <c r="J6" s="59"/>
      <c r="K6" s="59"/>
    </row>
    <row r="7" spans="2:10" ht="15.75">
      <c r="B7" s="34" t="s">
        <v>1</v>
      </c>
      <c r="C7" s="5"/>
      <c r="D7" s="5"/>
      <c r="E7" s="5"/>
      <c r="F7" s="5"/>
      <c r="G7" s="5"/>
      <c r="H7" s="5"/>
      <c r="I7" s="5"/>
      <c r="J7" s="5"/>
    </row>
    <row r="9" spans="2:15" ht="15.75">
      <c r="B9" s="60"/>
      <c r="C9" s="60"/>
      <c r="D9" s="61" t="s">
        <v>91</v>
      </c>
      <c r="E9" s="60"/>
      <c r="F9" s="61" t="s">
        <v>91</v>
      </c>
      <c r="G9" s="61"/>
      <c r="H9" s="61" t="s">
        <v>90</v>
      </c>
      <c r="I9" s="61"/>
      <c r="J9" s="61" t="s">
        <v>85</v>
      </c>
      <c r="K9" s="61"/>
      <c r="L9" s="61" t="s">
        <v>188</v>
      </c>
      <c r="M9" s="61"/>
      <c r="N9" s="60"/>
      <c r="O9" s="60"/>
    </row>
    <row r="10" spans="2:15" ht="15.75">
      <c r="B10" s="60"/>
      <c r="C10" s="60"/>
      <c r="D10" s="61" t="s">
        <v>93</v>
      </c>
      <c r="E10" s="61"/>
      <c r="F10" s="61" t="s">
        <v>92</v>
      </c>
      <c r="G10" s="60"/>
      <c r="H10" s="61" t="s">
        <v>32</v>
      </c>
      <c r="I10" s="61"/>
      <c r="J10" s="61" t="s">
        <v>32</v>
      </c>
      <c r="K10" s="61"/>
      <c r="L10" s="61" t="s">
        <v>189</v>
      </c>
      <c r="M10" s="61"/>
      <c r="N10" s="61" t="s">
        <v>86</v>
      </c>
      <c r="O10" s="60"/>
    </row>
    <row r="11" spans="2:15" ht="15.75">
      <c r="B11" s="60"/>
      <c r="C11" s="60"/>
      <c r="D11" s="8" t="s">
        <v>10</v>
      </c>
      <c r="E11" s="62"/>
      <c r="F11" s="8" t="s">
        <v>10</v>
      </c>
      <c r="G11" s="61"/>
      <c r="H11" s="8" t="s">
        <v>10</v>
      </c>
      <c r="I11" s="61"/>
      <c r="J11" s="8" t="s">
        <v>10</v>
      </c>
      <c r="K11" s="61"/>
      <c r="L11" s="8" t="s">
        <v>10</v>
      </c>
      <c r="M11" s="61"/>
      <c r="N11" s="8" t="s">
        <v>10</v>
      </c>
      <c r="O11" s="60"/>
    </row>
    <row r="12" spans="2:15" ht="15.75">
      <c r="B12" s="60"/>
      <c r="C12" s="60"/>
      <c r="D12" s="60"/>
      <c r="E12" s="60"/>
      <c r="F12" s="60"/>
      <c r="G12" s="60"/>
      <c r="H12" s="60"/>
      <c r="I12" s="60"/>
      <c r="J12" s="60"/>
      <c r="K12" s="60"/>
      <c r="L12" s="60"/>
      <c r="M12" s="60"/>
      <c r="N12" s="60"/>
      <c r="O12" s="60"/>
    </row>
    <row r="13" spans="2:15" ht="15.75">
      <c r="B13" s="55"/>
      <c r="C13" s="60"/>
      <c r="D13" s="60"/>
      <c r="E13" s="60"/>
      <c r="F13" s="60"/>
      <c r="G13" s="60"/>
      <c r="H13" s="60"/>
      <c r="I13" s="60"/>
      <c r="J13" s="60"/>
      <c r="K13" s="60"/>
      <c r="L13" s="60"/>
      <c r="M13" s="60"/>
      <c r="N13" s="60"/>
      <c r="O13" s="60"/>
    </row>
    <row r="14" spans="2:15" ht="15.75">
      <c r="B14" s="60"/>
      <c r="C14" s="60"/>
      <c r="D14" s="60"/>
      <c r="E14" s="60"/>
      <c r="F14" s="60"/>
      <c r="G14" s="60"/>
      <c r="H14" s="60"/>
      <c r="I14" s="60"/>
      <c r="J14" s="60"/>
      <c r="K14" s="60"/>
      <c r="L14" s="60"/>
      <c r="M14" s="60"/>
      <c r="N14" s="60"/>
      <c r="O14" s="60"/>
    </row>
    <row r="15" spans="2:15" ht="15.75">
      <c r="B15" s="60" t="s">
        <v>138</v>
      </c>
      <c r="C15" s="60"/>
      <c r="D15" s="13">
        <v>61919</v>
      </c>
      <c r="E15" s="13"/>
      <c r="F15" s="13">
        <v>16966</v>
      </c>
      <c r="G15" s="13"/>
      <c r="H15" s="13">
        <v>132443</v>
      </c>
      <c r="I15" s="13"/>
      <c r="J15" s="13">
        <v>1118</v>
      </c>
      <c r="K15" s="13"/>
      <c r="L15" s="13">
        <v>-46391</v>
      </c>
      <c r="M15" s="13"/>
      <c r="N15" s="13">
        <f>SUM(D15:L15)</f>
        <v>166055</v>
      </c>
      <c r="O15" s="60"/>
    </row>
    <row r="16" spans="2:15" ht="15.75">
      <c r="B16" s="60"/>
      <c r="C16" s="60"/>
      <c r="D16" s="13"/>
      <c r="E16" s="13"/>
      <c r="F16" s="13"/>
      <c r="G16" s="13"/>
      <c r="H16" s="13"/>
      <c r="I16" s="13"/>
      <c r="J16" s="13"/>
      <c r="K16" s="13"/>
      <c r="L16" s="13"/>
      <c r="M16" s="13"/>
      <c r="N16" s="13"/>
      <c r="O16" s="60"/>
    </row>
    <row r="17" spans="2:15" ht="15.75">
      <c r="B17" s="13" t="s">
        <v>223</v>
      </c>
      <c r="C17" s="60"/>
      <c r="D17" s="13"/>
      <c r="E17" s="13"/>
      <c r="F17" s="13"/>
      <c r="G17" s="13"/>
      <c r="H17" s="13"/>
      <c r="I17" s="13"/>
      <c r="J17" s="13"/>
      <c r="K17" s="13"/>
      <c r="L17" s="13"/>
      <c r="M17" s="13"/>
      <c r="N17" s="13"/>
      <c r="O17" s="60"/>
    </row>
    <row r="18" spans="2:15" ht="15.75">
      <c r="B18" s="87" t="s">
        <v>224</v>
      </c>
      <c r="C18" s="60"/>
      <c r="D18" s="13">
        <v>0</v>
      </c>
      <c r="E18" s="13"/>
      <c r="F18" s="13">
        <v>0</v>
      </c>
      <c r="G18" s="13"/>
      <c r="H18" s="13">
        <v>0</v>
      </c>
      <c r="I18" s="13"/>
      <c r="J18" s="13">
        <v>0</v>
      </c>
      <c r="K18" s="13"/>
      <c r="L18" s="13">
        <f>'P&amp;L'!F37</f>
        <v>-2468</v>
      </c>
      <c r="M18" s="13"/>
      <c r="N18" s="13">
        <f>SUM(D18:L18)</f>
        <v>-2468</v>
      </c>
      <c r="O18" s="60"/>
    </row>
    <row r="19" spans="2:15" ht="15.75">
      <c r="B19" s="86"/>
      <c r="C19" s="60"/>
      <c r="D19" s="40"/>
      <c r="E19" s="63"/>
      <c r="F19" s="40"/>
      <c r="G19" s="13"/>
      <c r="H19" s="40"/>
      <c r="I19" s="13"/>
      <c r="J19" s="40"/>
      <c r="K19" s="13"/>
      <c r="L19" s="64"/>
      <c r="M19" s="60"/>
      <c r="N19" s="64"/>
      <c r="O19" s="60"/>
    </row>
    <row r="20" spans="2:15" ht="15.75">
      <c r="B20" s="60"/>
      <c r="C20" s="60"/>
      <c r="D20" s="13"/>
      <c r="E20" s="13"/>
      <c r="F20" s="13"/>
      <c r="G20" s="13"/>
      <c r="H20" s="13"/>
      <c r="I20" s="13"/>
      <c r="J20" s="13"/>
      <c r="K20" s="13"/>
      <c r="L20" s="60"/>
      <c r="M20" s="60"/>
      <c r="N20" s="60"/>
      <c r="O20" s="60"/>
    </row>
    <row r="21" spans="2:15" ht="15.75">
      <c r="B21" s="60" t="s">
        <v>200</v>
      </c>
      <c r="C21" s="60"/>
      <c r="D21" s="13">
        <f>+D18+D15</f>
        <v>61919</v>
      </c>
      <c r="E21" s="13"/>
      <c r="F21" s="13">
        <f>+F18+F15</f>
        <v>16966</v>
      </c>
      <c r="G21" s="13"/>
      <c r="H21" s="13">
        <f>+H18+H15</f>
        <v>132443</v>
      </c>
      <c r="I21" s="13"/>
      <c r="J21" s="13">
        <f>+J18+J15</f>
        <v>1118</v>
      </c>
      <c r="K21" s="13"/>
      <c r="L21" s="13">
        <f>+L18+L15</f>
        <v>-48859</v>
      </c>
      <c r="M21" s="13"/>
      <c r="N21" s="13">
        <f>+N18+N15</f>
        <v>163587</v>
      </c>
      <c r="O21" s="60"/>
    </row>
    <row r="22" spans="2:15" ht="15.75">
      <c r="B22" s="60"/>
      <c r="C22" s="60"/>
      <c r="D22" s="64"/>
      <c r="E22" s="65"/>
      <c r="F22" s="64"/>
      <c r="G22" s="60"/>
      <c r="H22" s="64"/>
      <c r="I22" s="60"/>
      <c r="J22" s="64"/>
      <c r="K22" s="60"/>
      <c r="L22" s="64"/>
      <c r="M22" s="60"/>
      <c r="N22" s="64"/>
      <c r="O22" s="60"/>
    </row>
    <row r="23" spans="2:15" ht="15.75">
      <c r="B23" s="60"/>
      <c r="C23" s="60"/>
      <c r="D23" s="60"/>
      <c r="E23" s="60"/>
      <c r="F23" s="60"/>
      <c r="G23" s="60"/>
      <c r="H23" s="60"/>
      <c r="I23" s="60"/>
      <c r="J23" s="60"/>
      <c r="K23" s="60"/>
      <c r="L23" s="60"/>
      <c r="M23" s="60"/>
      <c r="N23" s="60"/>
      <c r="O23" s="60"/>
    </row>
    <row r="24" spans="2:15" ht="15.75">
      <c r="B24" s="55"/>
      <c r="C24" s="60"/>
      <c r="D24" s="60"/>
      <c r="E24" s="60"/>
      <c r="F24" s="60"/>
      <c r="G24" s="60"/>
      <c r="H24" s="60"/>
      <c r="I24" s="60"/>
      <c r="J24" s="60"/>
      <c r="K24" s="60"/>
      <c r="L24" s="60"/>
      <c r="M24" s="60"/>
      <c r="N24" s="60"/>
      <c r="O24" s="60"/>
    </row>
    <row r="25" spans="2:15" ht="15.75">
      <c r="B25" s="60"/>
      <c r="C25" s="60"/>
      <c r="D25" s="60"/>
      <c r="E25" s="60"/>
      <c r="F25" s="60"/>
      <c r="G25" s="60"/>
      <c r="H25" s="60"/>
      <c r="I25" s="60"/>
      <c r="J25" s="60"/>
      <c r="K25" s="60"/>
      <c r="L25" s="60"/>
      <c r="M25" s="60"/>
      <c r="N25" s="60"/>
      <c r="O25" s="60"/>
    </row>
    <row r="26" spans="2:15" ht="15.75">
      <c r="B26" s="13" t="s">
        <v>139</v>
      </c>
      <c r="C26" s="60"/>
      <c r="D26" s="13">
        <v>61919</v>
      </c>
      <c r="E26" s="13"/>
      <c r="F26" s="13">
        <v>16966</v>
      </c>
      <c r="G26" s="13"/>
      <c r="H26" s="13">
        <v>132443</v>
      </c>
      <c r="I26" s="13"/>
      <c r="J26" s="13">
        <v>1118</v>
      </c>
      <c r="K26" s="13"/>
      <c r="L26" s="13">
        <v>-42342</v>
      </c>
      <c r="M26" s="13"/>
      <c r="N26" s="13">
        <f>SUM(D26:L26)</f>
        <v>170104</v>
      </c>
      <c r="O26" s="60"/>
    </row>
    <row r="27" spans="2:15" ht="15.75">
      <c r="B27" s="13"/>
      <c r="C27" s="60"/>
      <c r="D27" s="13"/>
      <c r="E27" s="13"/>
      <c r="F27" s="13"/>
      <c r="G27" s="13"/>
      <c r="H27" s="13"/>
      <c r="I27" s="13"/>
      <c r="J27" s="13"/>
      <c r="K27" s="13"/>
      <c r="L27" s="13"/>
      <c r="M27" s="13"/>
      <c r="N27" s="13"/>
      <c r="O27" s="60"/>
    </row>
    <row r="28" spans="2:15" ht="15.75">
      <c r="B28" s="13" t="s">
        <v>223</v>
      </c>
      <c r="C28" s="60"/>
      <c r="D28" s="13"/>
      <c r="E28" s="13"/>
      <c r="F28" s="13"/>
      <c r="G28" s="13"/>
      <c r="H28" s="13"/>
      <c r="I28" s="13"/>
      <c r="J28" s="13"/>
      <c r="K28" s="13"/>
      <c r="L28" s="13"/>
      <c r="M28" s="13"/>
      <c r="N28" s="13"/>
      <c r="O28" s="60"/>
    </row>
    <row r="29" spans="2:15" ht="15.75">
      <c r="B29" s="87" t="s">
        <v>224</v>
      </c>
      <c r="C29" s="60"/>
      <c r="D29" s="13">
        <v>0</v>
      </c>
      <c r="E29" s="13"/>
      <c r="F29" s="13">
        <v>0</v>
      </c>
      <c r="G29" s="13"/>
      <c r="H29" s="13">
        <v>0</v>
      </c>
      <c r="I29" s="13"/>
      <c r="J29" s="13">
        <v>0</v>
      </c>
      <c r="K29" s="13"/>
      <c r="L29" s="13">
        <f>'P&amp;L'!G37</f>
        <v>-906</v>
      </c>
      <c r="M29" s="13"/>
      <c r="N29" s="13">
        <f>SUM(D29:L29)</f>
        <v>-906</v>
      </c>
      <c r="O29" s="60"/>
    </row>
    <row r="30" spans="2:15" ht="15.75">
      <c r="B30" s="13"/>
      <c r="C30" s="60"/>
      <c r="D30" s="40"/>
      <c r="E30" s="63"/>
      <c r="F30" s="40"/>
      <c r="G30" s="13"/>
      <c r="H30" s="40"/>
      <c r="I30" s="13"/>
      <c r="J30" s="40"/>
      <c r="K30" s="13"/>
      <c r="L30" s="64"/>
      <c r="M30" s="60"/>
      <c r="N30" s="64"/>
      <c r="O30" s="60"/>
    </row>
    <row r="31" spans="2:15" ht="15.75">
      <c r="B31" s="13"/>
      <c r="C31" s="60"/>
      <c r="D31" s="13"/>
      <c r="E31" s="13"/>
      <c r="F31" s="13"/>
      <c r="G31" s="13"/>
      <c r="H31" s="13"/>
      <c r="I31" s="13"/>
      <c r="J31" s="13"/>
      <c r="K31" s="13"/>
      <c r="L31" s="60"/>
      <c r="M31" s="60"/>
      <c r="N31" s="60"/>
      <c r="O31" s="60"/>
    </row>
    <row r="32" spans="2:15" ht="15.75">
      <c r="B32" s="13" t="s">
        <v>199</v>
      </c>
      <c r="C32" s="60"/>
      <c r="D32" s="13">
        <f>SUM(D26:D29)</f>
        <v>61919</v>
      </c>
      <c r="E32" s="13"/>
      <c r="F32" s="13">
        <f>SUM(F26:F29)</f>
        <v>16966</v>
      </c>
      <c r="G32" s="13"/>
      <c r="H32" s="13">
        <f>SUM(H26:H29)</f>
        <v>132443</v>
      </c>
      <c r="I32" s="13"/>
      <c r="J32" s="13">
        <f>SUM(J26:J29)</f>
        <v>1118</v>
      </c>
      <c r="K32" s="13"/>
      <c r="L32" s="13">
        <f>SUM(L26:L29)</f>
        <v>-43248</v>
      </c>
      <c r="M32" s="13"/>
      <c r="N32" s="13">
        <f>SUM(N26:N29)</f>
        <v>169198</v>
      </c>
      <c r="O32" s="60"/>
    </row>
    <row r="33" spans="2:15" ht="15.75">
      <c r="B33" s="60"/>
      <c r="C33" s="60"/>
      <c r="D33" s="64"/>
      <c r="E33" s="65"/>
      <c r="F33" s="64"/>
      <c r="G33" s="60"/>
      <c r="H33" s="64"/>
      <c r="I33" s="60"/>
      <c r="J33" s="64"/>
      <c r="K33" s="60"/>
      <c r="L33" s="64"/>
      <c r="M33" s="60"/>
      <c r="N33" s="64"/>
      <c r="O33" s="60"/>
    </row>
    <row r="34" spans="2:15" ht="15.75">
      <c r="B34" s="60"/>
      <c r="C34" s="60"/>
      <c r="D34" s="60"/>
      <c r="E34" s="60"/>
      <c r="F34" s="60"/>
      <c r="G34" s="60"/>
      <c r="H34" s="60"/>
      <c r="I34" s="60"/>
      <c r="J34" s="60"/>
      <c r="K34" s="60"/>
      <c r="L34" s="60"/>
      <c r="M34" s="60"/>
      <c r="N34" s="60"/>
      <c r="O34" s="60"/>
    </row>
    <row r="35" spans="2:15" ht="15.75">
      <c r="B35" s="60"/>
      <c r="C35" s="60"/>
      <c r="D35" s="60"/>
      <c r="E35" s="60"/>
      <c r="F35" s="60"/>
      <c r="G35" s="60"/>
      <c r="H35" s="60"/>
      <c r="I35" s="60"/>
      <c r="J35" s="60"/>
      <c r="K35" s="60"/>
      <c r="L35" s="60"/>
      <c r="M35" s="60"/>
      <c r="N35" s="60"/>
      <c r="O35" s="60"/>
    </row>
    <row r="36" spans="2:15" ht="15.75">
      <c r="B36" s="2" t="s">
        <v>140</v>
      </c>
      <c r="C36" s="60"/>
      <c r="D36" s="60"/>
      <c r="E36" s="60"/>
      <c r="F36" s="60"/>
      <c r="G36" s="60"/>
      <c r="H36" s="60"/>
      <c r="I36" s="60"/>
      <c r="J36" s="60"/>
      <c r="K36" s="60"/>
      <c r="L36" s="60"/>
      <c r="M36" s="60"/>
      <c r="N36" s="60"/>
      <c r="O36" s="60"/>
    </row>
    <row r="37" spans="2:15" ht="15.75">
      <c r="B37" s="2"/>
      <c r="C37" s="60"/>
      <c r="D37" s="60"/>
      <c r="E37" s="60"/>
      <c r="F37" s="60"/>
      <c r="G37" s="60"/>
      <c r="H37" s="60"/>
      <c r="I37" s="60"/>
      <c r="J37" s="60"/>
      <c r="K37" s="60"/>
      <c r="L37" s="60"/>
      <c r="M37" s="60"/>
      <c r="N37" s="60"/>
      <c r="O37" s="60"/>
    </row>
    <row r="40" spans="1:17" ht="15">
      <c r="A40" s="66"/>
      <c r="B40" s="66"/>
      <c r="C40" s="66"/>
      <c r="D40" s="66"/>
      <c r="E40" s="66"/>
      <c r="F40" s="66"/>
      <c r="G40" s="66"/>
      <c r="H40" s="66"/>
      <c r="I40" s="66"/>
      <c r="J40" s="66"/>
      <c r="K40" s="66"/>
      <c r="L40" s="66"/>
      <c r="M40" s="66"/>
      <c r="N40" s="66"/>
      <c r="O40" s="66"/>
      <c r="P40" s="66"/>
      <c r="Q40" s="66"/>
    </row>
    <row r="41" spans="1:17" ht="15">
      <c r="A41" s="66"/>
      <c r="B41" s="66"/>
      <c r="C41" s="66"/>
      <c r="D41" s="66"/>
      <c r="E41" s="66"/>
      <c r="F41" s="66"/>
      <c r="G41" s="66"/>
      <c r="H41" s="66"/>
      <c r="I41" s="66"/>
      <c r="J41" s="66"/>
      <c r="K41" s="66"/>
      <c r="L41" s="66"/>
      <c r="M41" s="66"/>
      <c r="N41" s="66"/>
      <c r="O41" s="66"/>
      <c r="P41" s="66"/>
      <c r="Q41" s="66"/>
    </row>
    <row r="42" spans="1:17" ht="15">
      <c r="A42" s="66"/>
      <c r="B42" s="66"/>
      <c r="C42" s="66"/>
      <c r="D42" s="66"/>
      <c r="E42" s="66"/>
      <c r="F42" s="66"/>
      <c r="G42" s="66"/>
      <c r="H42" s="66"/>
      <c r="I42" s="66"/>
      <c r="J42" s="66"/>
      <c r="K42" s="66"/>
      <c r="L42" s="66"/>
      <c r="M42" s="66"/>
      <c r="N42" s="66"/>
      <c r="O42" s="66"/>
      <c r="P42" s="66"/>
      <c r="Q42" s="66"/>
    </row>
  </sheetData>
  <printOptions/>
  <pageMargins left="0.33" right="0.26" top="0.6" bottom="0.46" header="0.45" footer="0.43"/>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Q94"/>
  <sheetViews>
    <sheetView zoomScale="75" zoomScaleNormal="75" workbookViewId="0" topLeftCell="A31">
      <selection activeCell="B78" sqref="B78"/>
    </sheetView>
  </sheetViews>
  <sheetFormatPr defaultColWidth="9.140625" defaultRowHeight="12.75"/>
  <cols>
    <col min="1" max="1" width="5.7109375" style="2" customWidth="1"/>
    <col min="2" max="2" width="45.7109375" style="2" customWidth="1"/>
    <col min="3" max="3" width="1.7109375" style="2" customWidth="1"/>
    <col min="4" max="4" width="17.140625" style="2" customWidth="1"/>
    <col min="5" max="5" width="5.7109375" style="2" customWidth="1"/>
    <col min="6" max="6" width="17.140625" style="2" customWidth="1"/>
    <col min="7" max="7" width="14.28125" style="2" customWidth="1"/>
    <col min="8" max="13" width="14.28125" style="2" hidden="1" customWidth="1"/>
    <col min="14" max="14" width="10.421875" style="2" customWidth="1"/>
    <col min="15" max="16384" width="9.140625" style="2" customWidth="1"/>
  </cols>
  <sheetData>
    <row r="1" spans="1:16" ht="15.75">
      <c r="A1" s="1" t="s">
        <v>0</v>
      </c>
      <c r="O1" s="9"/>
      <c r="P1" s="9"/>
    </row>
    <row r="2" spans="1:16" ht="15.75">
      <c r="A2" s="1" t="str">
        <f>Equity!A2</f>
        <v>THIRD QUARTER REPORT</v>
      </c>
      <c r="O2" s="9"/>
      <c r="P2" s="9"/>
    </row>
    <row r="3" spans="15:16" ht="15.75">
      <c r="O3" s="9"/>
      <c r="P3" s="9"/>
    </row>
    <row r="4" spans="2:16" ht="15.75">
      <c r="B4" s="94" t="s">
        <v>210</v>
      </c>
      <c r="C4" s="95"/>
      <c r="D4" s="95"/>
      <c r="E4" s="95"/>
      <c r="F4" s="95"/>
      <c r="O4" s="9"/>
      <c r="P4" s="9"/>
    </row>
    <row r="5" spans="2:16" ht="15.75">
      <c r="B5" s="18" t="s">
        <v>211</v>
      </c>
      <c r="C5" s="33"/>
      <c r="D5" s="33"/>
      <c r="E5" s="33"/>
      <c r="F5" s="33"/>
      <c r="O5" s="9"/>
      <c r="P5" s="9"/>
    </row>
    <row r="6" spans="2:17" ht="15.75">
      <c r="B6" s="34" t="s">
        <v>1</v>
      </c>
      <c r="C6" s="5"/>
      <c r="D6" s="5"/>
      <c r="E6" s="5"/>
      <c r="F6" s="5"/>
      <c r="G6" s="5"/>
      <c r="H6" s="5"/>
      <c r="I6" s="5"/>
      <c r="J6" s="5"/>
      <c r="K6" s="5"/>
      <c r="L6" s="5"/>
      <c r="M6" s="5"/>
      <c r="N6" s="5"/>
      <c r="O6" s="35"/>
      <c r="P6" s="35"/>
      <c r="Q6" s="5"/>
    </row>
    <row r="7" spans="4:16" ht="15.75">
      <c r="D7" s="36">
        <v>2007</v>
      </c>
      <c r="E7" s="36"/>
      <c r="F7" s="37">
        <v>2006</v>
      </c>
      <c r="O7" s="9"/>
      <c r="P7" s="9"/>
    </row>
    <row r="8" spans="4:16" ht="15.75">
      <c r="D8" s="36" t="s">
        <v>202</v>
      </c>
      <c r="E8" s="36"/>
      <c r="F8" s="36" t="s">
        <v>202</v>
      </c>
      <c r="O8" s="9"/>
      <c r="P8" s="9"/>
    </row>
    <row r="9" spans="4:16" ht="15.75">
      <c r="D9" s="36" t="s">
        <v>201</v>
      </c>
      <c r="E9" s="36"/>
      <c r="F9" s="36" t="s">
        <v>201</v>
      </c>
      <c r="O9" s="9"/>
      <c r="P9" s="9"/>
    </row>
    <row r="10" spans="4:16" ht="15.75">
      <c r="D10" s="8" t="s">
        <v>10</v>
      </c>
      <c r="E10" s="6"/>
      <c r="F10" s="38" t="s">
        <v>10</v>
      </c>
      <c r="O10" s="9"/>
      <c r="P10" s="9"/>
    </row>
    <row r="11" spans="4:16" ht="15.75">
      <c r="D11" s="25"/>
      <c r="F11" s="25"/>
      <c r="O11" s="9"/>
      <c r="P11" s="9"/>
    </row>
    <row r="12" spans="2:16" ht="15.75">
      <c r="B12" s="1" t="s">
        <v>70</v>
      </c>
      <c r="D12" s="25"/>
      <c r="F12" s="25"/>
      <c r="O12" s="9"/>
      <c r="P12" s="9"/>
    </row>
    <row r="13" spans="2:16" ht="15.75">
      <c r="B13" s="2" t="s">
        <v>190</v>
      </c>
      <c r="C13" s="9"/>
      <c r="D13" s="13">
        <f>'P&amp;L'!F33</f>
        <v>-3343</v>
      </c>
      <c r="E13" s="39"/>
      <c r="F13" s="13">
        <v>-577</v>
      </c>
      <c r="G13" s="23"/>
      <c r="H13" s="23"/>
      <c r="I13" s="23"/>
      <c r="J13" s="23"/>
      <c r="K13" s="23"/>
      <c r="L13" s="23"/>
      <c r="M13" s="23"/>
      <c r="N13" s="23"/>
      <c r="O13" s="9"/>
      <c r="P13" s="9"/>
    </row>
    <row r="14" spans="3:16" ht="15.75">
      <c r="C14" s="9"/>
      <c r="D14" s="39"/>
      <c r="E14" s="39"/>
      <c r="F14" s="39"/>
      <c r="G14" s="23"/>
      <c r="H14" s="23"/>
      <c r="I14" s="23"/>
      <c r="J14" s="23"/>
      <c r="K14" s="23"/>
      <c r="L14" s="23"/>
      <c r="M14" s="23"/>
      <c r="N14" s="23"/>
      <c r="O14" s="9"/>
      <c r="P14" s="9"/>
    </row>
    <row r="15" spans="2:16" ht="15.75">
      <c r="B15" s="1" t="s">
        <v>71</v>
      </c>
      <c r="C15" s="9"/>
      <c r="D15" s="39"/>
      <c r="E15" s="39"/>
      <c r="F15" s="39"/>
      <c r="G15" s="23"/>
      <c r="H15" s="23"/>
      <c r="I15" s="23"/>
      <c r="J15" s="23"/>
      <c r="K15" s="23"/>
      <c r="L15" s="23"/>
      <c r="M15" s="23"/>
      <c r="N15" s="23"/>
      <c r="O15" s="9"/>
      <c r="P15" s="9"/>
    </row>
    <row r="16" spans="2:16" ht="15.75">
      <c r="B16" s="2" t="s">
        <v>72</v>
      </c>
      <c r="C16" s="9"/>
      <c r="D16" s="13">
        <v>4046</v>
      </c>
      <c r="E16" s="13"/>
      <c r="F16" s="13">
        <v>-2719</v>
      </c>
      <c r="G16" s="23"/>
      <c r="H16" s="23"/>
      <c r="I16" s="23"/>
      <c r="J16" s="23"/>
      <c r="K16" s="23"/>
      <c r="L16" s="23"/>
      <c r="M16" s="23"/>
      <c r="N16" s="23"/>
      <c r="O16" s="9"/>
      <c r="P16" s="9"/>
    </row>
    <row r="17" spans="2:16" ht="15.75">
      <c r="B17" s="2" t="s">
        <v>73</v>
      </c>
      <c r="C17" s="9"/>
      <c r="D17" s="13">
        <v>2402</v>
      </c>
      <c r="E17" s="13"/>
      <c r="F17" s="13">
        <v>3629</v>
      </c>
      <c r="G17" s="23"/>
      <c r="H17" s="23"/>
      <c r="I17" s="23"/>
      <c r="J17" s="23"/>
      <c r="K17" s="23"/>
      <c r="L17" s="23"/>
      <c r="M17" s="23"/>
      <c r="N17" s="23"/>
      <c r="O17" s="9"/>
      <c r="P17" s="9"/>
    </row>
    <row r="18" spans="3:16" ht="15.75">
      <c r="C18" s="9"/>
      <c r="D18" s="40"/>
      <c r="E18" s="13"/>
      <c r="F18" s="40"/>
      <c r="G18" s="23"/>
      <c r="H18" s="23"/>
      <c r="I18" s="23"/>
      <c r="J18" s="23"/>
      <c r="K18" s="23"/>
      <c r="L18" s="23"/>
      <c r="M18" s="23"/>
      <c r="N18" s="23"/>
      <c r="O18" s="9"/>
      <c r="P18" s="9"/>
    </row>
    <row r="19" spans="2:16" ht="15.75">
      <c r="B19" s="2" t="s">
        <v>74</v>
      </c>
      <c r="C19" s="9"/>
      <c r="D19" s="13">
        <f>D13+D16+D17</f>
        <v>3105</v>
      </c>
      <c r="E19" s="13"/>
      <c r="F19" s="13">
        <f>F13+F16+F17</f>
        <v>333</v>
      </c>
      <c r="G19" s="23"/>
      <c r="H19" s="23"/>
      <c r="I19" s="23"/>
      <c r="J19" s="23"/>
      <c r="K19" s="23"/>
      <c r="L19" s="23"/>
      <c r="M19" s="23"/>
      <c r="N19" s="23"/>
      <c r="O19" s="9"/>
      <c r="P19" s="9"/>
    </row>
    <row r="20" spans="2:16" ht="15.75">
      <c r="B20" s="2" t="s">
        <v>75</v>
      </c>
      <c r="C20" s="9"/>
      <c r="D20" s="41"/>
      <c r="E20" s="13"/>
      <c r="F20" s="41"/>
      <c r="G20" s="23"/>
      <c r="H20" s="23"/>
      <c r="I20" s="23"/>
      <c r="J20" s="23"/>
      <c r="K20" s="23"/>
      <c r="L20" s="23"/>
      <c r="M20" s="23"/>
      <c r="N20" s="23"/>
      <c r="O20" s="9"/>
      <c r="P20" s="9"/>
    </row>
    <row r="21" spans="3:16" ht="15.75">
      <c r="C21" s="9"/>
      <c r="D21" s="13"/>
      <c r="E21" s="13"/>
      <c r="F21" s="13"/>
      <c r="G21" s="23"/>
      <c r="H21" s="23"/>
      <c r="I21" s="23"/>
      <c r="J21" s="23"/>
      <c r="K21" s="23"/>
      <c r="L21" s="23"/>
      <c r="M21" s="23"/>
      <c r="N21" s="23"/>
      <c r="O21" s="9"/>
      <c r="P21" s="9"/>
    </row>
    <row r="22" spans="2:16" ht="15.75">
      <c r="B22" s="1" t="s">
        <v>76</v>
      </c>
      <c r="C22" s="9"/>
      <c r="D22" s="13"/>
      <c r="E22" s="13"/>
      <c r="F22" s="13"/>
      <c r="G22" s="23"/>
      <c r="H22" s="23"/>
      <c r="I22" s="23"/>
      <c r="J22" s="23"/>
      <c r="K22" s="23"/>
      <c r="L22" s="23"/>
      <c r="M22" s="23"/>
      <c r="N22" s="23"/>
      <c r="O22" s="9"/>
      <c r="P22" s="9"/>
    </row>
    <row r="23" spans="2:16" ht="15.75">
      <c r="B23" s="2" t="s">
        <v>77</v>
      </c>
      <c r="C23" s="9"/>
      <c r="D23" s="13">
        <v>-2777</v>
      </c>
      <c r="E23" s="13"/>
      <c r="F23" s="13">
        <v>-132</v>
      </c>
      <c r="G23" s="23"/>
      <c r="H23" s="23"/>
      <c r="I23" s="23"/>
      <c r="J23" s="23"/>
      <c r="K23" s="23"/>
      <c r="L23" s="23"/>
      <c r="M23" s="23"/>
      <c r="N23" s="23"/>
      <c r="O23" s="9"/>
      <c r="P23" s="9"/>
    </row>
    <row r="24" spans="2:16" ht="15.75">
      <c r="B24" s="2" t="s">
        <v>78</v>
      </c>
      <c r="C24" s="9"/>
      <c r="D24" s="13">
        <v>-3423</v>
      </c>
      <c r="E24" s="13"/>
      <c r="F24" s="13">
        <v>5984</v>
      </c>
      <c r="G24" s="23"/>
      <c r="H24" s="23"/>
      <c r="I24" s="23"/>
      <c r="J24" s="23"/>
      <c r="K24" s="23"/>
      <c r="L24" s="23"/>
      <c r="M24" s="23"/>
      <c r="N24" s="23"/>
      <c r="O24" s="9"/>
      <c r="P24" s="9"/>
    </row>
    <row r="25" spans="2:16" ht="15.75">
      <c r="B25" s="9" t="s">
        <v>222</v>
      </c>
      <c r="C25" s="9"/>
      <c r="D25" s="40">
        <v>-1417</v>
      </c>
      <c r="E25" s="13"/>
      <c r="F25" s="40">
        <v>-3629</v>
      </c>
      <c r="G25" s="23"/>
      <c r="H25" s="23"/>
      <c r="I25" s="23"/>
      <c r="J25" s="23"/>
      <c r="K25" s="23"/>
      <c r="L25" s="23"/>
      <c r="M25" s="23"/>
      <c r="N25" s="23"/>
      <c r="O25" s="9"/>
      <c r="P25" s="9"/>
    </row>
    <row r="26" spans="2:16" ht="31.5" customHeight="1">
      <c r="B26" s="82" t="s">
        <v>191</v>
      </c>
      <c r="C26" s="9"/>
      <c r="D26" s="13">
        <f>D19+D23+D24+D25</f>
        <v>-4512</v>
      </c>
      <c r="E26" s="13"/>
      <c r="F26" s="13">
        <f>F19+F23+F24+F25</f>
        <v>2556</v>
      </c>
      <c r="G26" s="23"/>
      <c r="H26" s="23"/>
      <c r="I26" s="23"/>
      <c r="J26" s="23"/>
      <c r="K26" s="23"/>
      <c r="L26" s="23"/>
      <c r="M26" s="23"/>
      <c r="N26" s="23"/>
      <c r="O26" s="9"/>
      <c r="P26" s="9"/>
    </row>
    <row r="27" spans="3:16" ht="15.75">
      <c r="C27" s="9"/>
      <c r="D27" s="13"/>
      <c r="E27" s="13"/>
      <c r="F27" s="13"/>
      <c r="G27" s="23"/>
      <c r="H27" s="23"/>
      <c r="I27" s="23"/>
      <c r="J27" s="23"/>
      <c r="K27" s="23"/>
      <c r="L27" s="23"/>
      <c r="M27" s="23"/>
      <c r="N27" s="23"/>
      <c r="O27" s="9"/>
      <c r="P27" s="9"/>
    </row>
    <row r="28" spans="2:16" ht="15.75">
      <c r="B28" s="1" t="s">
        <v>88</v>
      </c>
      <c r="C28" s="9"/>
      <c r="D28" s="13"/>
      <c r="E28" s="13"/>
      <c r="F28" s="13"/>
      <c r="G28" s="23"/>
      <c r="H28" s="23"/>
      <c r="I28" s="23"/>
      <c r="J28" s="23"/>
      <c r="K28" s="23"/>
      <c r="L28" s="23"/>
      <c r="M28" s="23"/>
      <c r="N28" s="23"/>
      <c r="O28" s="9"/>
      <c r="P28" s="9"/>
    </row>
    <row r="29" spans="2:16" ht="15.75" hidden="1">
      <c r="B29" s="2" t="s">
        <v>89</v>
      </c>
      <c r="C29" s="9"/>
      <c r="D29" s="13">
        <v>0</v>
      </c>
      <c r="E29" s="13"/>
      <c r="F29" s="13">
        <v>0</v>
      </c>
      <c r="G29" s="23"/>
      <c r="H29" s="23"/>
      <c r="I29" s="23"/>
      <c r="J29" s="23"/>
      <c r="K29" s="23"/>
      <c r="L29" s="23"/>
      <c r="M29" s="23"/>
      <c r="N29" s="23"/>
      <c r="O29" s="9"/>
      <c r="P29" s="9"/>
    </row>
    <row r="30" spans="2:16" ht="15.75">
      <c r="B30" s="2" t="s">
        <v>207</v>
      </c>
      <c r="C30" s="9"/>
      <c r="D30" s="13">
        <v>54</v>
      </c>
      <c r="E30" s="13"/>
      <c r="F30" s="13">
        <v>0</v>
      </c>
      <c r="G30" s="23"/>
      <c r="H30" s="23"/>
      <c r="I30" s="23"/>
      <c r="J30" s="23"/>
      <c r="K30" s="23"/>
      <c r="L30" s="23"/>
      <c r="M30" s="23"/>
      <c r="N30" s="23"/>
      <c r="O30" s="9"/>
      <c r="P30" s="9"/>
    </row>
    <row r="31" spans="2:16" ht="15.75">
      <c r="B31" s="2" t="s">
        <v>206</v>
      </c>
      <c r="C31" s="9"/>
      <c r="D31" s="13">
        <v>-30</v>
      </c>
      <c r="E31" s="13"/>
      <c r="F31" s="13">
        <v>-244</v>
      </c>
      <c r="G31" s="23"/>
      <c r="H31" s="23"/>
      <c r="I31" s="23"/>
      <c r="J31" s="23"/>
      <c r="K31" s="23"/>
      <c r="L31" s="23"/>
      <c r="M31" s="23"/>
      <c r="N31" s="23"/>
      <c r="O31" s="9"/>
      <c r="P31" s="9"/>
    </row>
    <row r="32" spans="3:16" ht="15.75">
      <c r="C32" s="9"/>
      <c r="D32" s="13"/>
      <c r="E32" s="13"/>
      <c r="F32" s="13"/>
      <c r="G32" s="23"/>
      <c r="H32" s="23"/>
      <c r="I32" s="23"/>
      <c r="J32" s="23"/>
      <c r="K32" s="23"/>
      <c r="L32" s="23"/>
      <c r="M32" s="23"/>
      <c r="N32" s="23"/>
      <c r="O32" s="9"/>
      <c r="P32" s="9"/>
    </row>
    <row r="33" spans="2:16" ht="15.75">
      <c r="B33" s="1" t="s">
        <v>79</v>
      </c>
      <c r="C33" s="9"/>
      <c r="D33" s="13"/>
      <c r="E33" s="13"/>
      <c r="F33" s="13"/>
      <c r="G33" s="23"/>
      <c r="H33" s="23"/>
      <c r="I33" s="23"/>
      <c r="J33" s="23"/>
      <c r="K33" s="23"/>
      <c r="L33" s="23"/>
      <c r="M33" s="23"/>
      <c r="N33" s="23"/>
      <c r="O33" s="9"/>
      <c r="P33" s="9"/>
    </row>
    <row r="34" spans="2:16" ht="15.75" hidden="1">
      <c r="B34" s="2" t="s">
        <v>80</v>
      </c>
      <c r="C34" s="9"/>
      <c r="D34" s="13">
        <v>0</v>
      </c>
      <c r="E34" s="13"/>
      <c r="F34" s="13">
        <v>0</v>
      </c>
      <c r="G34" s="23"/>
      <c r="H34" s="23"/>
      <c r="I34" s="23"/>
      <c r="J34" s="23"/>
      <c r="K34" s="23"/>
      <c r="L34" s="23"/>
      <c r="M34" s="23"/>
      <c r="N34" s="23"/>
      <c r="O34" s="9"/>
      <c r="P34" s="9"/>
    </row>
    <row r="35" spans="2:16" ht="15.75">
      <c r="B35" s="2" t="s">
        <v>81</v>
      </c>
      <c r="C35" s="9"/>
      <c r="D35" s="13">
        <v>0</v>
      </c>
      <c r="E35" s="13"/>
      <c r="F35" s="13">
        <v>-2928</v>
      </c>
      <c r="G35" s="23"/>
      <c r="H35" s="23"/>
      <c r="I35" s="23"/>
      <c r="J35" s="23"/>
      <c r="K35" s="23"/>
      <c r="L35" s="23"/>
      <c r="M35" s="23"/>
      <c r="N35" s="23"/>
      <c r="O35" s="9"/>
      <c r="P35" s="9"/>
    </row>
    <row r="36" spans="2:16" ht="15.75" hidden="1">
      <c r="B36" s="2" t="s">
        <v>87</v>
      </c>
      <c r="C36" s="9"/>
      <c r="D36" s="13">
        <v>0</v>
      </c>
      <c r="E36" s="13"/>
      <c r="F36" s="13">
        <v>0</v>
      </c>
      <c r="G36" s="23"/>
      <c r="H36" s="23"/>
      <c r="I36" s="23"/>
      <c r="J36" s="23"/>
      <c r="K36" s="23"/>
      <c r="L36" s="23"/>
      <c r="M36" s="23"/>
      <c r="N36" s="23"/>
      <c r="O36" s="9"/>
      <c r="P36" s="9"/>
    </row>
    <row r="37" spans="3:16" ht="15.75">
      <c r="C37" s="9"/>
      <c r="D37" s="40"/>
      <c r="E37" s="13"/>
      <c r="F37" s="40"/>
      <c r="G37" s="23"/>
      <c r="H37" s="23"/>
      <c r="I37" s="23"/>
      <c r="J37" s="23"/>
      <c r="K37" s="23"/>
      <c r="L37" s="23"/>
      <c r="M37" s="23"/>
      <c r="N37" s="23"/>
      <c r="O37" s="9"/>
      <c r="P37" s="9"/>
    </row>
    <row r="38" spans="2:16" ht="15.75">
      <c r="B38" s="2" t="s">
        <v>82</v>
      </c>
      <c r="C38" s="9"/>
      <c r="D38" s="13">
        <f>D26+D29+D30+D31+D34+D35+D36</f>
        <v>-4488</v>
      </c>
      <c r="E38" s="13"/>
      <c r="F38" s="13">
        <f>F26+F29+F31+F34+F35+F36</f>
        <v>-616</v>
      </c>
      <c r="O38" s="9"/>
      <c r="P38" s="9"/>
    </row>
    <row r="39" spans="3:16" ht="15.75">
      <c r="C39" s="9"/>
      <c r="D39" s="13"/>
      <c r="E39" s="13"/>
      <c r="F39" s="13"/>
      <c r="G39" s="23"/>
      <c r="H39" s="23"/>
      <c r="I39" s="23"/>
      <c r="J39" s="23"/>
      <c r="K39" s="23"/>
      <c r="L39" s="23"/>
      <c r="M39" s="23"/>
      <c r="N39" s="23"/>
      <c r="O39" s="9"/>
      <c r="P39" s="9"/>
    </row>
    <row r="40" spans="2:16" ht="15.75">
      <c r="B40" s="2" t="s">
        <v>83</v>
      </c>
      <c r="C40" s="9"/>
      <c r="D40" s="41"/>
      <c r="E40" s="41"/>
      <c r="F40" s="41"/>
      <c r="G40" s="23"/>
      <c r="H40" s="23"/>
      <c r="I40" s="23"/>
      <c r="J40" s="23"/>
      <c r="K40" s="23"/>
      <c r="L40" s="23"/>
      <c r="M40" s="23"/>
      <c r="N40" s="23"/>
      <c r="O40" s="9"/>
      <c r="P40" s="9"/>
    </row>
    <row r="41" spans="2:16" ht="15.75">
      <c r="B41" s="2" t="s">
        <v>182</v>
      </c>
      <c r="C41" s="9"/>
      <c r="D41" s="42">
        <v>-26972</v>
      </c>
      <c r="E41" s="41"/>
      <c r="F41" s="42">
        <v>-26082</v>
      </c>
      <c r="G41" s="23"/>
      <c r="H41" s="23"/>
      <c r="I41" s="23"/>
      <c r="J41" s="23"/>
      <c r="K41" s="23"/>
      <c r="L41" s="23"/>
      <c r="M41" s="23"/>
      <c r="N41" s="23"/>
      <c r="O41" s="9"/>
      <c r="P41" s="9"/>
    </row>
    <row r="42" spans="3:16" ht="15.75">
      <c r="C42" s="9"/>
      <c r="D42" s="41"/>
      <c r="E42" s="41"/>
      <c r="F42" s="41"/>
      <c r="G42" s="23"/>
      <c r="H42" s="23"/>
      <c r="I42" s="23"/>
      <c r="J42" s="23"/>
      <c r="K42" s="23"/>
      <c r="L42" s="23"/>
      <c r="M42" s="23"/>
      <c r="N42" s="23"/>
      <c r="O42" s="9"/>
      <c r="P42" s="9"/>
    </row>
    <row r="43" spans="3:16" ht="15.75">
      <c r="C43" s="9"/>
      <c r="D43" s="41"/>
      <c r="E43" s="41"/>
      <c r="F43" s="41"/>
      <c r="G43" s="23"/>
      <c r="H43" s="23"/>
      <c r="I43" s="23"/>
      <c r="J43" s="23"/>
      <c r="K43" s="23"/>
      <c r="L43" s="23"/>
      <c r="M43" s="23"/>
      <c r="N43" s="23"/>
      <c r="O43" s="9"/>
      <c r="P43" s="9"/>
    </row>
    <row r="44" spans="2:16" ht="16.5" thickBot="1">
      <c r="B44" s="2" t="s">
        <v>183</v>
      </c>
      <c r="C44" s="9"/>
      <c r="D44" s="43">
        <f>+D38+D41</f>
        <v>-31460</v>
      </c>
      <c r="E44" s="44"/>
      <c r="F44" s="43">
        <f>F38+F41</f>
        <v>-26698</v>
      </c>
      <c r="G44" s="23"/>
      <c r="H44" s="23"/>
      <c r="I44" s="23"/>
      <c r="J44" s="23"/>
      <c r="K44" s="23"/>
      <c r="L44" s="23"/>
      <c r="M44" s="23"/>
      <c r="N44" s="23"/>
      <c r="O44" s="9"/>
      <c r="P44" s="9"/>
    </row>
    <row r="45" spans="3:16" ht="16.5" thickTop="1">
      <c r="C45" s="9"/>
      <c r="D45" s="41"/>
      <c r="E45" s="41"/>
      <c r="F45" s="41"/>
      <c r="G45" s="23"/>
      <c r="H45" s="23"/>
      <c r="I45" s="23"/>
      <c r="J45" s="23"/>
      <c r="K45" s="23"/>
      <c r="L45" s="23"/>
      <c r="M45" s="23"/>
      <c r="N45" s="23"/>
      <c r="O45" s="9"/>
      <c r="P45" s="9"/>
    </row>
    <row r="46" spans="3:16" ht="15.75">
      <c r="C46" s="9"/>
      <c r="D46" s="41"/>
      <c r="E46" s="41"/>
      <c r="F46" s="41"/>
      <c r="G46" s="23"/>
      <c r="H46" s="23"/>
      <c r="I46" s="23"/>
      <c r="J46" s="23"/>
      <c r="K46" s="23"/>
      <c r="L46" s="23"/>
      <c r="M46" s="23"/>
      <c r="N46" s="23"/>
      <c r="O46" s="9"/>
      <c r="P46" s="9"/>
    </row>
    <row r="47" spans="2:16" ht="15.75">
      <c r="B47" s="1" t="s">
        <v>162</v>
      </c>
      <c r="C47" s="9"/>
      <c r="D47" s="41"/>
      <c r="E47" s="41"/>
      <c r="F47" s="41"/>
      <c r="G47" s="23"/>
      <c r="H47" s="23"/>
      <c r="I47" s="23"/>
      <c r="J47" s="23"/>
      <c r="K47" s="23"/>
      <c r="L47" s="23"/>
      <c r="M47" s="23"/>
      <c r="N47" s="23"/>
      <c r="O47" s="9"/>
      <c r="P47" s="9"/>
    </row>
    <row r="48" spans="2:16" ht="15.75">
      <c r="B48" s="2" t="s">
        <v>163</v>
      </c>
      <c r="C48" s="9"/>
      <c r="D48" s="41">
        <v>97</v>
      </c>
      <c r="E48" s="41"/>
      <c r="F48" s="41">
        <v>287</v>
      </c>
      <c r="G48" s="23"/>
      <c r="H48" s="23"/>
      <c r="I48" s="23"/>
      <c r="J48" s="23"/>
      <c r="K48" s="23"/>
      <c r="L48" s="23"/>
      <c r="M48" s="23"/>
      <c r="N48" s="23"/>
      <c r="O48" s="9"/>
      <c r="P48" s="9"/>
    </row>
    <row r="49" spans="2:16" ht="15.75">
      <c r="B49" s="2" t="s">
        <v>164</v>
      </c>
      <c r="C49" s="9"/>
      <c r="D49" s="41">
        <v>-31557</v>
      </c>
      <c r="E49" s="41"/>
      <c r="F49" s="41">
        <v>-26985</v>
      </c>
      <c r="G49" s="23"/>
      <c r="H49" s="23"/>
      <c r="I49" s="23"/>
      <c r="J49" s="23"/>
      <c r="K49" s="23"/>
      <c r="L49" s="23"/>
      <c r="M49" s="23"/>
      <c r="N49" s="23"/>
      <c r="O49" s="9"/>
      <c r="P49" s="9"/>
    </row>
    <row r="50" spans="3:16" ht="16.5" thickBot="1">
      <c r="C50" s="9"/>
      <c r="D50" s="45">
        <f>SUM(D48:D49)</f>
        <v>-31460</v>
      </c>
      <c r="E50" s="41"/>
      <c r="F50" s="45">
        <v>-26698</v>
      </c>
      <c r="G50" s="23"/>
      <c r="H50" s="23"/>
      <c r="I50" s="23"/>
      <c r="J50" s="23"/>
      <c r="K50" s="23"/>
      <c r="L50" s="23"/>
      <c r="M50" s="23"/>
      <c r="N50" s="23"/>
      <c r="O50" s="9"/>
      <c r="P50" s="9"/>
    </row>
    <row r="51" spans="3:16" ht="16.5" thickTop="1">
      <c r="C51" s="9"/>
      <c r="D51" s="41"/>
      <c r="E51" s="41"/>
      <c r="F51" s="41"/>
      <c r="G51" s="23"/>
      <c r="H51" s="23"/>
      <c r="I51" s="23"/>
      <c r="J51" s="23"/>
      <c r="K51" s="23"/>
      <c r="L51" s="23"/>
      <c r="M51" s="23"/>
      <c r="N51" s="23"/>
      <c r="O51" s="9"/>
      <c r="P51" s="9"/>
    </row>
    <row r="52" spans="3:16" ht="15.75">
      <c r="C52" s="9"/>
      <c r="D52" s="41"/>
      <c r="E52" s="41"/>
      <c r="F52" s="41"/>
      <c r="G52" s="23"/>
      <c r="H52" s="23"/>
      <c r="I52" s="23"/>
      <c r="J52" s="23"/>
      <c r="K52" s="23"/>
      <c r="L52" s="23"/>
      <c r="M52" s="23"/>
      <c r="N52" s="23"/>
      <c r="O52" s="9"/>
      <c r="P52" s="9"/>
    </row>
    <row r="53" spans="2:16" ht="15.75">
      <c r="B53" s="2" t="s">
        <v>166</v>
      </c>
      <c r="C53" s="9"/>
      <c r="D53" s="41"/>
      <c r="E53" s="41"/>
      <c r="F53" s="41"/>
      <c r="G53" s="23"/>
      <c r="H53" s="23"/>
      <c r="I53" s="23"/>
      <c r="J53" s="23"/>
      <c r="K53" s="23"/>
      <c r="L53" s="23"/>
      <c r="M53" s="23"/>
      <c r="N53" s="23"/>
      <c r="O53" s="9"/>
      <c r="P53" s="9"/>
    </row>
    <row r="54" spans="2:16" ht="15.75">
      <c r="B54" s="2" t="s">
        <v>165</v>
      </c>
      <c r="C54" s="9"/>
      <c r="D54" s="41"/>
      <c r="E54" s="41"/>
      <c r="F54" s="41"/>
      <c r="G54" s="23"/>
      <c r="H54" s="23"/>
      <c r="I54" s="23"/>
      <c r="J54" s="23"/>
      <c r="K54" s="23"/>
      <c r="L54" s="23"/>
      <c r="M54" s="23"/>
      <c r="N54" s="23"/>
      <c r="O54" s="9"/>
      <c r="P54" s="9"/>
    </row>
    <row r="55" spans="3:16" ht="15.75">
      <c r="C55" s="9"/>
      <c r="D55" s="41"/>
      <c r="E55" s="41"/>
      <c r="F55" s="41"/>
      <c r="G55" s="23"/>
      <c r="H55" s="23"/>
      <c r="I55" s="23"/>
      <c r="J55" s="23"/>
      <c r="K55" s="23"/>
      <c r="L55" s="23"/>
      <c r="M55" s="23"/>
      <c r="N55" s="23"/>
      <c r="O55" s="9"/>
      <c r="P55" s="9"/>
    </row>
    <row r="56" spans="3:16" ht="15.75">
      <c r="C56" s="9"/>
      <c r="D56" s="9"/>
      <c r="E56" s="9"/>
      <c r="F56" s="9"/>
      <c r="G56" s="23"/>
      <c r="H56" s="23"/>
      <c r="I56" s="23"/>
      <c r="J56" s="23"/>
      <c r="K56" s="23"/>
      <c r="L56" s="23"/>
      <c r="M56" s="23"/>
      <c r="N56" s="23"/>
      <c r="O56" s="9"/>
      <c r="P56" s="9"/>
    </row>
    <row r="57" spans="3:16" ht="15.75">
      <c r="C57" s="9"/>
      <c r="D57" s="41"/>
      <c r="E57" s="9"/>
      <c r="F57" s="9"/>
      <c r="G57" s="23"/>
      <c r="H57" s="23"/>
      <c r="I57" s="23"/>
      <c r="J57" s="23"/>
      <c r="K57" s="23"/>
      <c r="L57" s="23"/>
      <c r="M57" s="23"/>
      <c r="N57" s="23"/>
      <c r="O57" s="9"/>
      <c r="P57" s="9"/>
    </row>
    <row r="58" spans="1:17" ht="15.75">
      <c r="A58" s="25"/>
      <c r="B58" s="25"/>
      <c r="C58" s="3"/>
      <c r="D58" s="46"/>
      <c r="E58" s="3"/>
      <c r="F58" s="3"/>
      <c r="G58" s="47"/>
      <c r="H58" s="47"/>
      <c r="I58" s="47"/>
      <c r="J58" s="47"/>
      <c r="K58" s="47"/>
      <c r="L58" s="47"/>
      <c r="M58" s="47"/>
      <c r="N58" s="47"/>
      <c r="O58" s="3"/>
      <c r="P58" s="3"/>
      <c r="Q58" s="25"/>
    </row>
    <row r="59" spans="1:17" ht="15.75">
      <c r="A59" s="25"/>
      <c r="B59" s="25"/>
      <c r="C59" s="25"/>
      <c r="D59" s="25"/>
      <c r="E59" s="25"/>
      <c r="F59" s="25"/>
      <c r="G59" s="25"/>
      <c r="H59" s="25"/>
      <c r="I59" s="25"/>
      <c r="J59" s="25"/>
      <c r="K59" s="25"/>
      <c r="L59" s="25"/>
      <c r="M59" s="25"/>
      <c r="N59" s="25"/>
      <c r="O59" s="3"/>
      <c r="P59" s="3"/>
      <c r="Q59" s="25"/>
    </row>
    <row r="60" spans="1:17" ht="15.75">
      <c r="A60" s="25"/>
      <c r="B60" s="48"/>
      <c r="C60" s="3"/>
      <c r="D60" s="46"/>
      <c r="E60" s="3"/>
      <c r="F60" s="49"/>
      <c r="G60" s="47"/>
      <c r="H60" s="47"/>
      <c r="I60" s="47"/>
      <c r="J60" s="47"/>
      <c r="K60" s="47"/>
      <c r="L60" s="47"/>
      <c r="M60" s="47"/>
      <c r="N60" s="47"/>
      <c r="O60" s="3"/>
      <c r="P60" s="3"/>
      <c r="Q60" s="25"/>
    </row>
    <row r="61" spans="1:17" ht="15.75">
      <c r="A61" s="25"/>
      <c r="B61" s="48"/>
      <c r="C61" s="3"/>
      <c r="D61" s="50"/>
      <c r="E61" s="3"/>
      <c r="F61" s="49"/>
      <c r="G61" s="25"/>
      <c r="H61" s="25"/>
      <c r="I61" s="25"/>
      <c r="J61" s="25"/>
      <c r="K61" s="25"/>
      <c r="L61" s="25"/>
      <c r="M61" s="25"/>
      <c r="N61" s="25"/>
      <c r="O61" s="3"/>
      <c r="P61" s="3"/>
      <c r="Q61" s="25"/>
    </row>
    <row r="62" spans="1:17" ht="15.75">
      <c r="A62" s="25"/>
      <c r="B62" s="25"/>
      <c r="C62" s="3"/>
      <c r="D62" s="3"/>
      <c r="E62" s="3"/>
      <c r="F62" s="3"/>
      <c r="G62" s="25"/>
      <c r="H62" s="25"/>
      <c r="I62" s="25"/>
      <c r="J62" s="25"/>
      <c r="K62" s="25"/>
      <c r="L62" s="25"/>
      <c r="M62" s="25"/>
      <c r="N62" s="25"/>
      <c r="O62" s="3"/>
      <c r="P62" s="46"/>
      <c r="Q62" s="25"/>
    </row>
    <row r="63" spans="1:17" ht="15.75">
      <c r="A63" s="25"/>
      <c r="B63" s="48"/>
      <c r="C63" s="3"/>
      <c r="D63" s="51"/>
      <c r="E63" s="3"/>
      <c r="F63" s="49"/>
      <c r="G63" s="25"/>
      <c r="H63" s="25"/>
      <c r="I63" s="25"/>
      <c r="J63" s="25"/>
      <c r="K63" s="25"/>
      <c r="L63" s="25"/>
      <c r="M63" s="25"/>
      <c r="N63" s="25"/>
      <c r="O63" s="3"/>
      <c r="P63" s="3"/>
      <c r="Q63" s="25"/>
    </row>
    <row r="64" spans="1:17" ht="15.75">
      <c r="A64" s="25"/>
      <c r="B64" s="25"/>
      <c r="C64" s="25"/>
      <c r="D64" s="52"/>
      <c r="E64" s="25"/>
      <c r="F64" s="25"/>
      <c r="G64" s="25"/>
      <c r="H64" s="25"/>
      <c r="I64" s="25"/>
      <c r="J64" s="25"/>
      <c r="K64" s="25"/>
      <c r="L64" s="25"/>
      <c r="M64" s="25"/>
      <c r="N64" s="25"/>
      <c r="O64" s="3"/>
      <c r="P64" s="3"/>
      <c r="Q64" s="25"/>
    </row>
    <row r="65" spans="1:17" ht="15.75">
      <c r="A65" s="25"/>
      <c r="B65" s="48"/>
      <c r="C65" s="25"/>
      <c r="D65" s="52"/>
      <c r="E65" s="25"/>
      <c r="F65" s="53"/>
      <c r="G65" s="25"/>
      <c r="H65" s="25"/>
      <c r="I65" s="25"/>
      <c r="J65" s="25"/>
      <c r="K65" s="25"/>
      <c r="L65" s="25"/>
      <c r="M65" s="25"/>
      <c r="N65" s="25"/>
      <c r="O65" s="3"/>
      <c r="P65" s="3"/>
      <c r="Q65" s="25"/>
    </row>
    <row r="66" spans="1:17" ht="15.75">
      <c r="A66" s="25"/>
      <c r="B66" s="25"/>
      <c r="C66" s="25"/>
      <c r="D66" s="25"/>
      <c r="E66" s="25"/>
      <c r="F66" s="25"/>
      <c r="G66" s="25"/>
      <c r="H66" s="25"/>
      <c r="I66" s="25"/>
      <c r="J66" s="25"/>
      <c r="K66" s="25"/>
      <c r="L66" s="25"/>
      <c r="M66" s="25"/>
      <c r="N66" s="25"/>
      <c r="O66" s="3"/>
      <c r="P66" s="3"/>
      <c r="Q66" s="25"/>
    </row>
    <row r="67" spans="1:17" ht="15.75">
      <c r="A67" s="25"/>
      <c r="B67" s="25"/>
      <c r="C67" s="25"/>
      <c r="D67" s="25"/>
      <c r="E67" s="25"/>
      <c r="F67" s="25"/>
      <c r="G67" s="25"/>
      <c r="H67" s="25"/>
      <c r="I67" s="25"/>
      <c r="J67" s="25"/>
      <c r="K67" s="25"/>
      <c r="L67" s="25"/>
      <c r="M67" s="25"/>
      <c r="N67" s="25"/>
      <c r="O67" s="3"/>
      <c r="P67" s="3"/>
      <c r="Q67" s="25"/>
    </row>
    <row r="68" spans="1:17" ht="15.75">
      <c r="A68" s="25"/>
      <c r="B68" s="25"/>
      <c r="C68" s="25"/>
      <c r="D68" s="52"/>
      <c r="E68" s="25"/>
      <c r="F68" s="53"/>
      <c r="G68" s="25"/>
      <c r="H68" s="25"/>
      <c r="I68" s="25"/>
      <c r="J68" s="25"/>
      <c r="K68" s="25"/>
      <c r="L68" s="25"/>
      <c r="M68" s="25"/>
      <c r="N68" s="25"/>
      <c r="O68" s="3"/>
      <c r="P68" s="3"/>
      <c r="Q68" s="25"/>
    </row>
    <row r="69" spans="1:17" ht="15.75">
      <c r="A69" s="25"/>
      <c r="B69" s="25"/>
      <c r="C69" s="25"/>
      <c r="D69" s="25"/>
      <c r="E69" s="25"/>
      <c r="F69" s="25"/>
      <c r="G69" s="25"/>
      <c r="H69" s="25"/>
      <c r="I69" s="25"/>
      <c r="J69" s="25"/>
      <c r="K69" s="25"/>
      <c r="L69" s="25"/>
      <c r="M69" s="25"/>
      <c r="N69" s="25"/>
      <c r="O69" s="3"/>
      <c r="P69" s="3"/>
      <c r="Q69" s="25"/>
    </row>
    <row r="70" spans="1:17" ht="15.75">
      <c r="A70" s="25"/>
      <c r="B70" s="25"/>
      <c r="C70" s="25"/>
      <c r="D70" s="25"/>
      <c r="E70" s="25"/>
      <c r="F70" s="25"/>
      <c r="G70" s="25"/>
      <c r="H70" s="25"/>
      <c r="I70" s="25"/>
      <c r="J70" s="25"/>
      <c r="K70" s="25"/>
      <c r="L70" s="25"/>
      <c r="M70" s="25"/>
      <c r="N70" s="25"/>
      <c r="O70" s="3"/>
      <c r="P70" s="3"/>
      <c r="Q70" s="25"/>
    </row>
    <row r="71" spans="1:17" ht="15.75">
      <c r="A71" s="25"/>
      <c r="B71" s="25"/>
      <c r="C71" s="25"/>
      <c r="D71" s="25"/>
      <c r="E71" s="25"/>
      <c r="F71" s="25"/>
      <c r="G71" s="25"/>
      <c r="H71" s="25"/>
      <c r="I71" s="25"/>
      <c r="J71" s="25"/>
      <c r="K71" s="25"/>
      <c r="L71" s="25"/>
      <c r="M71" s="25"/>
      <c r="N71" s="25"/>
      <c r="O71" s="3"/>
      <c r="P71" s="3"/>
      <c r="Q71" s="25"/>
    </row>
    <row r="72" spans="1:17" ht="15.75">
      <c r="A72" s="25"/>
      <c r="B72" s="25"/>
      <c r="C72" s="25"/>
      <c r="D72" s="25"/>
      <c r="E72" s="25"/>
      <c r="F72" s="25"/>
      <c r="G72" s="25"/>
      <c r="H72" s="25"/>
      <c r="I72" s="25"/>
      <c r="J72" s="25"/>
      <c r="K72" s="25"/>
      <c r="L72" s="25"/>
      <c r="M72" s="25"/>
      <c r="N72" s="25"/>
      <c r="O72" s="25"/>
      <c r="P72" s="25"/>
      <c r="Q72" s="25"/>
    </row>
    <row r="73" spans="1:17" ht="15.75">
      <c r="A73" s="25"/>
      <c r="B73" s="25"/>
      <c r="C73" s="25"/>
      <c r="D73" s="25"/>
      <c r="E73" s="25"/>
      <c r="F73" s="25"/>
      <c r="G73" s="25"/>
      <c r="H73" s="25"/>
      <c r="I73" s="25"/>
      <c r="J73" s="25"/>
      <c r="K73" s="25"/>
      <c r="L73" s="25"/>
      <c r="M73" s="25"/>
      <c r="N73" s="25"/>
      <c r="O73" s="25"/>
      <c r="P73" s="25"/>
      <c r="Q73" s="25"/>
    </row>
    <row r="74" spans="1:17" ht="15.75">
      <c r="A74" s="25"/>
      <c r="B74" s="25"/>
      <c r="C74" s="25"/>
      <c r="D74" s="25"/>
      <c r="E74" s="25"/>
      <c r="F74" s="25"/>
      <c r="G74" s="25"/>
      <c r="H74" s="25"/>
      <c r="I74" s="25"/>
      <c r="J74" s="25"/>
      <c r="K74" s="25"/>
      <c r="L74" s="25"/>
      <c r="M74" s="25"/>
      <c r="N74" s="25"/>
      <c r="O74" s="25"/>
      <c r="P74" s="25"/>
      <c r="Q74" s="25"/>
    </row>
    <row r="75" spans="1:17" ht="15.75">
      <c r="A75" s="25"/>
      <c r="B75" s="25"/>
      <c r="C75" s="25"/>
      <c r="D75" s="25"/>
      <c r="E75" s="25"/>
      <c r="F75" s="25"/>
      <c r="G75" s="25"/>
      <c r="H75" s="25"/>
      <c r="I75" s="25"/>
      <c r="J75" s="25"/>
      <c r="K75" s="25"/>
      <c r="L75" s="25"/>
      <c r="M75" s="25"/>
      <c r="N75" s="25"/>
      <c r="O75" s="25"/>
      <c r="P75" s="25"/>
      <c r="Q75" s="25"/>
    </row>
    <row r="76" spans="1:17" ht="15.75">
      <c r="A76" s="25"/>
      <c r="B76" s="25"/>
      <c r="C76" s="25"/>
      <c r="D76" s="25"/>
      <c r="E76" s="25"/>
      <c r="F76" s="25"/>
      <c r="G76" s="25"/>
      <c r="H76" s="25"/>
      <c r="I76" s="25"/>
      <c r="J76" s="25"/>
      <c r="K76" s="25"/>
      <c r="L76" s="25"/>
      <c r="M76" s="25"/>
      <c r="N76" s="25"/>
      <c r="O76" s="25"/>
      <c r="P76" s="25"/>
      <c r="Q76" s="25"/>
    </row>
    <row r="77" spans="1:17" ht="15.75">
      <c r="A77" s="25"/>
      <c r="B77" s="25"/>
      <c r="C77" s="25"/>
      <c r="D77" s="25"/>
      <c r="E77" s="25"/>
      <c r="F77" s="25"/>
      <c r="G77" s="25"/>
      <c r="H77" s="25"/>
      <c r="I77" s="25"/>
      <c r="J77" s="25"/>
      <c r="K77" s="25"/>
      <c r="L77" s="25"/>
      <c r="M77" s="25"/>
      <c r="N77" s="25"/>
      <c r="O77" s="25"/>
      <c r="P77" s="25"/>
      <c r="Q77" s="25"/>
    </row>
    <row r="78" spans="1:17" ht="15.75">
      <c r="A78" s="25"/>
      <c r="B78" s="25"/>
      <c r="C78" s="25"/>
      <c r="D78" s="25"/>
      <c r="E78" s="25"/>
      <c r="F78" s="25"/>
      <c r="G78" s="25"/>
      <c r="H78" s="25"/>
      <c r="I78" s="25"/>
      <c r="J78" s="25"/>
      <c r="K78" s="25"/>
      <c r="L78" s="25"/>
      <c r="M78" s="25"/>
      <c r="N78" s="25"/>
      <c r="O78" s="25"/>
      <c r="P78" s="25"/>
      <c r="Q78" s="25"/>
    </row>
    <row r="79" spans="1:17" ht="15.75">
      <c r="A79" s="25"/>
      <c r="B79" s="25"/>
      <c r="C79" s="25"/>
      <c r="D79" s="25"/>
      <c r="E79" s="25"/>
      <c r="F79" s="25"/>
      <c r="G79" s="25"/>
      <c r="H79" s="25"/>
      <c r="I79" s="25"/>
      <c r="J79" s="25"/>
      <c r="K79" s="25"/>
      <c r="L79" s="25"/>
      <c r="M79" s="25"/>
      <c r="N79" s="25"/>
      <c r="O79" s="25"/>
      <c r="P79" s="25"/>
      <c r="Q79" s="25"/>
    </row>
    <row r="80" spans="1:17" ht="15.75">
      <c r="A80" s="25"/>
      <c r="B80" s="25"/>
      <c r="C80" s="25"/>
      <c r="D80" s="25"/>
      <c r="E80" s="25"/>
      <c r="F80" s="25"/>
      <c r="G80" s="25"/>
      <c r="H80" s="25"/>
      <c r="I80" s="25"/>
      <c r="J80" s="25"/>
      <c r="K80" s="25"/>
      <c r="L80" s="25"/>
      <c r="M80" s="25"/>
      <c r="N80" s="25"/>
      <c r="O80" s="25"/>
      <c r="P80" s="25"/>
      <c r="Q80" s="25"/>
    </row>
    <row r="81" spans="1:17" ht="15.75">
      <c r="A81" s="25"/>
      <c r="B81" s="25"/>
      <c r="C81" s="25"/>
      <c r="D81" s="25"/>
      <c r="E81" s="25"/>
      <c r="F81" s="25"/>
      <c r="G81" s="25"/>
      <c r="H81" s="25"/>
      <c r="I81" s="25"/>
      <c r="J81" s="25"/>
      <c r="K81" s="25"/>
      <c r="L81" s="25"/>
      <c r="M81" s="25"/>
      <c r="N81" s="25"/>
      <c r="O81" s="25"/>
      <c r="P81" s="25"/>
      <c r="Q81" s="25"/>
    </row>
    <row r="82" spans="1:17" ht="15.75">
      <c r="A82" s="25"/>
      <c r="B82" s="48"/>
      <c r="C82" s="3"/>
      <c r="D82" s="46"/>
      <c r="E82" s="3"/>
      <c r="F82" s="49"/>
      <c r="G82" s="47"/>
      <c r="H82" s="47"/>
      <c r="I82" s="47"/>
      <c r="J82" s="47"/>
      <c r="K82" s="47"/>
      <c r="L82" s="47"/>
      <c r="M82" s="47"/>
      <c r="N82" s="47"/>
      <c r="O82" s="25"/>
      <c r="P82" s="25"/>
      <c r="Q82" s="25"/>
    </row>
    <row r="83" spans="1:17" ht="15.75">
      <c r="A83" s="25"/>
      <c r="B83" s="48"/>
      <c r="C83" s="3"/>
      <c r="D83" s="54"/>
      <c r="E83" s="3"/>
      <c r="F83" s="49"/>
      <c r="G83" s="25"/>
      <c r="H83" s="25"/>
      <c r="I83" s="25"/>
      <c r="J83" s="25"/>
      <c r="K83" s="25"/>
      <c r="L83" s="25"/>
      <c r="M83" s="25"/>
      <c r="N83" s="25"/>
      <c r="O83" s="25"/>
      <c r="P83" s="25"/>
      <c r="Q83" s="25"/>
    </row>
    <row r="84" spans="1:17" ht="15.75">
      <c r="A84" s="25"/>
      <c r="B84" s="25"/>
      <c r="C84" s="3"/>
      <c r="D84" s="3"/>
      <c r="E84" s="3"/>
      <c r="F84" s="3"/>
      <c r="G84" s="25"/>
      <c r="H84" s="25"/>
      <c r="I84" s="25"/>
      <c r="J84" s="25"/>
      <c r="K84" s="25"/>
      <c r="L84" s="25"/>
      <c r="M84" s="25"/>
      <c r="N84" s="25"/>
      <c r="O84" s="25"/>
      <c r="P84" s="25"/>
      <c r="Q84" s="25"/>
    </row>
    <row r="85" spans="1:17" ht="15.75">
      <c r="A85" s="25"/>
      <c r="B85" s="48"/>
      <c r="C85" s="3"/>
      <c r="D85" s="51"/>
      <c r="E85" s="3"/>
      <c r="F85" s="49"/>
      <c r="G85" s="25"/>
      <c r="H85" s="25"/>
      <c r="I85" s="25"/>
      <c r="J85" s="25"/>
      <c r="K85" s="25"/>
      <c r="L85" s="25"/>
      <c r="M85" s="25"/>
      <c r="N85" s="25"/>
      <c r="O85" s="25"/>
      <c r="P85" s="25"/>
      <c r="Q85" s="25"/>
    </row>
    <row r="86" spans="1:17" ht="15.75">
      <c r="A86" s="25"/>
      <c r="B86" s="25"/>
      <c r="C86" s="25"/>
      <c r="D86" s="52"/>
      <c r="E86" s="25"/>
      <c r="F86" s="25"/>
      <c r="G86" s="25"/>
      <c r="H86" s="25"/>
      <c r="I86" s="25"/>
      <c r="J86" s="25"/>
      <c r="K86" s="25"/>
      <c r="L86" s="25"/>
      <c r="M86" s="25"/>
      <c r="N86" s="25"/>
      <c r="O86" s="25"/>
      <c r="P86" s="25"/>
      <c r="Q86" s="25"/>
    </row>
    <row r="87" spans="1:17" ht="15.75">
      <c r="A87" s="25"/>
      <c r="B87" s="48"/>
      <c r="C87" s="25"/>
      <c r="D87" s="52"/>
      <c r="E87" s="25"/>
      <c r="F87" s="53"/>
      <c r="G87" s="25"/>
      <c r="H87" s="25"/>
      <c r="I87" s="25"/>
      <c r="J87" s="25"/>
      <c r="K87" s="25"/>
      <c r="L87" s="25"/>
      <c r="M87" s="25"/>
      <c r="N87" s="25"/>
      <c r="O87" s="25"/>
      <c r="P87" s="25"/>
      <c r="Q87" s="25"/>
    </row>
    <row r="88" spans="1:17" ht="15.75">
      <c r="A88" s="25"/>
      <c r="B88" s="25"/>
      <c r="C88" s="25"/>
      <c r="D88" s="25"/>
      <c r="E88" s="25"/>
      <c r="F88" s="25"/>
      <c r="G88" s="25"/>
      <c r="H88" s="25"/>
      <c r="I88" s="25"/>
      <c r="J88" s="25"/>
      <c r="K88" s="25"/>
      <c r="L88" s="25"/>
      <c r="M88" s="25"/>
      <c r="N88" s="25"/>
      <c r="O88" s="25"/>
      <c r="P88" s="25"/>
      <c r="Q88" s="25"/>
    </row>
    <row r="89" spans="1:17" ht="15.75">
      <c r="A89" s="25"/>
      <c r="B89" s="25"/>
      <c r="C89" s="25"/>
      <c r="D89" s="25"/>
      <c r="E89" s="25"/>
      <c r="F89" s="25"/>
      <c r="G89" s="25"/>
      <c r="H89" s="25"/>
      <c r="I89" s="25"/>
      <c r="J89" s="25"/>
      <c r="K89" s="25"/>
      <c r="L89" s="25"/>
      <c r="M89" s="25"/>
      <c r="N89" s="25"/>
      <c r="O89" s="25"/>
      <c r="P89" s="25"/>
      <c r="Q89" s="25"/>
    </row>
    <row r="90" spans="1:17" ht="15.75">
      <c r="A90" s="25"/>
      <c r="B90" s="25"/>
      <c r="C90" s="25"/>
      <c r="D90" s="25"/>
      <c r="E90" s="25"/>
      <c r="F90" s="53"/>
      <c r="G90" s="25"/>
      <c r="H90" s="25"/>
      <c r="I90" s="25"/>
      <c r="J90" s="25"/>
      <c r="K90" s="25"/>
      <c r="L90" s="25"/>
      <c r="M90" s="25"/>
      <c r="N90" s="25"/>
      <c r="O90" s="25"/>
      <c r="P90" s="25"/>
      <c r="Q90" s="25"/>
    </row>
    <row r="91" spans="1:17" ht="15.75">
      <c r="A91" s="25"/>
      <c r="B91" s="25"/>
      <c r="C91" s="25"/>
      <c r="D91" s="25"/>
      <c r="E91" s="25"/>
      <c r="F91" s="25"/>
      <c r="G91" s="25"/>
      <c r="H91" s="25"/>
      <c r="I91" s="25"/>
      <c r="J91" s="25"/>
      <c r="K91" s="25"/>
      <c r="L91" s="25"/>
      <c r="M91" s="25"/>
      <c r="N91" s="25"/>
      <c r="O91" s="25"/>
      <c r="P91" s="25"/>
      <c r="Q91" s="25"/>
    </row>
    <row r="92" spans="1:17" ht="15.75">
      <c r="A92" s="25"/>
      <c r="B92" s="25"/>
      <c r="C92" s="25"/>
      <c r="D92" s="25"/>
      <c r="E92" s="25"/>
      <c r="F92" s="25"/>
      <c r="G92" s="25"/>
      <c r="H92" s="25"/>
      <c r="I92" s="25"/>
      <c r="J92" s="25"/>
      <c r="K92" s="25"/>
      <c r="L92" s="25"/>
      <c r="M92" s="25"/>
      <c r="N92" s="25"/>
      <c r="O92" s="25"/>
      <c r="P92" s="25"/>
      <c r="Q92" s="25"/>
    </row>
    <row r="93" spans="1:17" ht="15.75">
      <c r="A93" s="25"/>
      <c r="B93" s="25"/>
      <c r="C93" s="25"/>
      <c r="D93" s="25"/>
      <c r="E93" s="25"/>
      <c r="F93" s="25"/>
      <c r="G93" s="25"/>
      <c r="H93" s="25"/>
      <c r="I93" s="25"/>
      <c r="J93" s="25"/>
      <c r="K93" s="25"/>
      <c r="L93" s="25"/>
      <c r="M93" s="25"/>
      <c r="N93" s="25"/>
      <c r="O93" s="25"/>
      <c r="P93" s="25"/>
      <c r="Q93" s="25"/>
    </row>
    <row r="94" spans="1:17" ht="15.75">
      <c r="A94" s="25"/>
      <c r="B94" s="25"/>
      <c r="C94" s="25"/>
      <c r="D94" s="25"/>
      <c r="E94" s="25"/>
      <c r="F94" s="25"/>
      <c r="G94" s="25"/>
      <c r="H94" s="25"/>
      <c r="I94" s="25"/>
      <c r="J94" s="25"/>
      <c r="K94" s="25"/>
      <c r="L94" s="25"/>
      <c r="M94" s="25"/>
      <c r="N94" s="25"/>
      <c r="O94" s="25"/>
      <c r="P94" s="25"/>
      <c r="Q94" s="25"/>
    </row>
  </sheetData>
  <mergeCells count="1">
    <mergeCell ref="B4:F4"/>
  </mergeCells>
  <printOptions/>
  <pageMargins left="0.7480314960629921" right="0.35433070866141736" top="0.5511811023622047" bottom="0.35433070866141736" header="0.31496062992125984" footer="0.3149606299212598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indexed="13"/>
  </sheetPr>
  <dimension ref="A1:I183"/>
  <sheetViews>
    <sheetView tabSelected="1" view="pageBreakPreview" zoomScale="75" zoomScaleNormal="75" zoomScaleSheetLayoutView="75" workbookViewId="0" topLeftCell="A1">
      <selection activeCell="A125" sqref="A125"/>
    </sheetView>
  </sheetViews>
  <sheetFormatPr defaultColWidth="9.140625" defaultRowHeight="12.75"/>
  <cols>
    <col min="1" max="1" width="5.00390625" style="6" customWidth="1"/>
    <col min="2" max="2" width="10.7109375" style="2" customWidth="1"/>
    <col min="3" max="3" width="9.140625" style="2" customWidth="1"/>
    <col min="4" max="4" width="14.421875" style="2" bestFit="1" customWidth="1"/>
    <col min="5" max="5" width="19.8515625" style="2" customWidth="1"/>
    <col min="6" max="6" width="17.57421875" style="2" bestFit="1" customWidth="1"/>
    <col min="7" max="7" width="2.140625" style="2" customWidth="1"/>
    <col min="8" max="8" width="16.28125" style="2" bestFit="1" customWidth="1"/>
    <col min="9" max="9" width="15.28125" style="2" bestFit="1" customWidth="1"/>
    <col min="10" max="16384" width="9.140625" style="2" customWidth="1"/>
  </cols>
  <sheetData>
    <row r="1" spans="1:5" ht="15.75">
      <c r="A1" s="18" t="s">
        <v>0</v>
      </c>
      <c r="B1" s="1"/>
      <c r="C1" s="1"/>
      <c r="D1" s="1"/>
      <c r="E1" s="1"/>
    </row>
    <row r="2" spans="1:4" ht="15.75">
      <c r="A2" s="18" t="str">
        <f>'[1]Cashflow'!A2</f>
        <v>THIRD QUARTER REPORT</v>
      </c>
      <c r="B2" s="1"/>
      <c r="C2" s="1"/>
      <c r="D2" s="1"/>
    </row>
    <row r="3" spans="1:4" ht="15.75">
      <c r="A3" s="18"/>
      <c r="B3" s="1"/>
      <c r="C3" s="1"/>
      <c r="D3" s="1"/>
    </row>
    <row r="4" spans="1:9" ht="15.75">
      <c r="A4" s="90" t="s">
        <v>36</v>
      </c>
      <c r="B4" s="96"/>
      <c r="C4" s="96"/>
      <c r="D4" s="96"/>
      <c r="E4" s="96"/>
      <c r="F4" s="96"/>
      <c r="G4" s="96"/>
      <c r="H4" s="96"/>
      <c r="I4" s="96"/>
    </row>
    <row r="5" spans="1:9" ht="15.75">
      <c r="A5" s="90" t="s">
        <v>197</v>
      </c>
      <c r="B5" s="96"/>
      <c r="C5" s="96"/>
      <c r="D5" s="96"/>
      <c r="E5" s="96"/>
      <c r="F5" s="96"/>
      <c r="G5" s="96"/>
      <c r="H5" s="96"/>
      <c r="I5" s="96"/>
    </row>
    <row r="7" ht="15.75">
      <c r="A7" s="18" t="s">
        <v>133</v>
      </c>
    </row>
    <row r="8" spans="1:4" ht="15.75">
      <c r="A8" s="10" t="s">
        <v>17</v>
      </c>
      <c r="B8" s="1" t="s">
        <v>96</v>
      </c>
      <c r="C8" s="1"/>
      <c r="D8" s="1"/>
    </row>
    <row r="9" spans="1:9" ht="39" customHeight="1">
      <c r="A9" s="10"/>
      <c r="B9" s="100" t="s">
        <v>231</v>
      </c>
      <c r="C9" s="100"/>
      <c r="D9" s="100"/>
      <c r="E9" s="100"/>
      <c r="F9" s="100"/>
      <c r="G9" s="100"/>
      <c r="H9" s="100"/>
      <c r="I9" s="100"/>
    </row>
    <row r="10" spans="1:4" ht="15.75">
      <c r="A10" s="10"/>
      <c r="C10" s="1"/>
      <c r="D10" s="1"/>
    </row>
    <row r="11" spans="2:9" ht="54.75" customHeight="1">
      <c r="B11" s="100" t="s">
        <v>232</v>
      </c>
      <c r="C11" s="100"/>
      <c r="D11" s="100"/>
      <c r="E11" s="100"/>
      <c r="F11" s="100"/>
      <c r="G11" s="100"/>
      <c r="H11" s="100"/>
      <c r="I11" s="100"/>
    </row>
    <row r="12" ht="15.75">
      <c r="B12" s="33"/>
    </row>
    <row r="13" spans="2:9" ht="38.25" customHeight="1">
      <c r="B13" s="100" t="s">
        <v>233</v>
      </c>
      <c r="C13" s="100"/>
      <c r="D13" s="100"/>
      <c r="E13" s="100"/>
      <c r="F13" s="100"/>
      <c r="G13" s="100"/>
      <c r="H13" s="100"/>
      <c r="I13" s="100"/>
    </row>
    <row r="15" spans="2:3" ht="15.75">
      <c r="B15" s="2" t="s">
        <v>155</v>
      </c>
      <c r="C15" s="2" t="s">
        <v>156</v>
      </c>
    </row>
    <row r="16" spans="2:3" ht="15.75">
      <c r="B16" s="2" t="s">
        <v>157</v>
      </c>
      <c r="C16" s="2" t="s">
        <v>158</v>
      </c>
    </row>
    <row r="18" spans="2:9" ht="38.25" customHeight="1">
      <c r="B18" s="100" t="s">
        <v>234</v>
      </c>
      <c r="C18" s="100"/>
      <c r="D18" s="100"/>
      <c r="E18" s="100"/>
      <c r="F18" s="100"/>
      <c r="G18" s="100"/>
      <c r="H18" s="100"/>
      <c r="I18" s="100"/>
    </row>
    <row r="20" ht="15.75">
      <c r="B20" s="2" t="s">
        <v>168</v>
      </c>
    </row>
    <row r="22" spans="1:2" ht="15.75">
      <c r="A22" s="10" t="s">
        <v>19</v>
      </c>
      <c r="B22" s="1" t="s">
        <v>142</v>
      </c>
    </row>
    <row r="23" ht="15.75">
      <c r="B23" s="2" t="s">
        <v>141</v>
      </c>
    </row>
    <row r="25" spans="1:2" ht="15.75">
      <c r="A25" s="10" t="s">
        <v>21</v>
      </c>
      <c r="B25" s="1" t="s">
        <v>59</v>
      </c>
    </row>
    <row r="26" ht="15.75">
      <c r="B26" s="2" t="s">
        <v>167</v>
      </c>
    </row>
    <row r="28" spans="1:9" ht="15.75">
      <c r="A28" s="10" t="s">
        <v>22</v>
      </c>
      <c r="B28" s="67" t="s">
        <v>159</v>
      </c>
      <c r="C28" s="9"/>
      <c r="D28" s="9"/>
      <c r="E28" s="9"/>
      <c r="F28" s="9"/>
      <c r="G28" s="9"/>
      <c r="H28" s="9"/>
      <c r="I28" s="9"/>
    </row>
    <row r="29" spans="2:9" ht="33.75" customHeight="1">
      <c r="B29" s="101" t="s">
        <v>235</v>
      </c>
      <c r="C29" s="101"/>
      <c r="D29" s="101"/>
      <c r="E29" s="101"/>
      <c r="F29" s="101"/>
      <c r="G29" s="101"/>
      <c r="H29" s="101"/>
      <c r="I29" s="101"/>
    </row>
    <row r="30" spans="2:9" ht="15.75">
      <c r="B30" s="9"/>
      <c r="C30" s="9"/>
      <c r="D30" s="9"/>
      <c r="E30" s="9"/>
      <c r="F30" s="9"/>
      <c r="G30" s="9"/>
      <c r="H30" s="9"/>
      <c r="I30" s="9"/>
    </row>
    <row r="31" spans="1:2" ht="15.75">
      <c r="A31" s="10" t="s">
        <v>23</v>
      </c>
      <c r="B31" s="1" t="s">
        <v>97</v>
      </c>
    </row>
    <row r="32" spans="2:9" ht="38.25" customHeight="1">
      <c r="B32" s="100" t="s">
        <v>236</v>
      </c>
      <c r="C32" s="100"/>
      <c r="D32" s="100"/>
      <c r="E32" s="100"/>
      <c r="F32" s="100"/>
      <c r="G32" s="100"/>
      <c r="H32" s="100"/>
      <c r="I32" s="100"/>
    </row>
    <row r="34" spans="1:2" ht="15.75">
      <c r="A34" s="10" t="s">
        <v>24</v>
      </c>
      <c r="B34" s="1" t="s">
        <v>98</v>
      </c>
    </row>
    <row r="35" spans="2:9" ht="34.5" customHeight="1">
      <c r="B35" s="100" t="s">
        <v>237</v>
      </c>
      <c r="C35" s="100"/>
      <c r="D35" s="100"/>
      <c r="E35" s="100"/>
      <c r="F35" s="100"/>
      <c r="G35" s="100"/>
      <c r="H35" s="100"/>
      <c r="I35" s="100"/>
    </row>
    <row r="36" ht="15.75">
      <c r="B36" s="33"/>
    </row>
    <row r="37" spans="1:2" ht="15.75">
      <c r="A37" s="10" t="s">
        <v>26</v>
      </c>
      <c r="B37" s="1" t="s">
        <v>135</v>
      </c>
    </row>
    <row r="38" ht="15.75">
      <c r="B38" s="2" t="s">
        <v>143</v>
      </c>
    </row>
    <row r="40" spans="1:4" ht="15.75">
      <c r="A40" s="10" t="s">
        <v>28</v>
      </c>
      <c r="B40" s="1" t="s">
        <v>49</v>
      </c>
      <c r="C40" s="1"/>
      <c r="D40" s="1"/>
    </row>
    <row r="41" ht="15.75">
      <c r="B41" s="2" t="s">
        <v>107</v>
      </c>
    </row>
    <row r="43" spans="1:2" s="9" customFormat="1" ht="15.75">
      <c r="A43" s="85"/>
      <c r="B43" s="9" t="s">
        <v>254</v>
      </c>
    </row>
    <row r="44" ht="15.75">
      <c r="B44" s="2" t="s">
        <v>12</v>
      </c>
    </row>
    <row r="45" spans="2:9" ht="15.75">
      <c r="B45" s="1"/>
      <c r="C45" s="1"/>
      <c r="D45" s="4"/>
      <c r="E45" s="4" t="s">
        <v>160</v>
      </c>
      <c r="F45" s="4"/>
      <c r="H45" s="4"/>
      <c r="I45" s="1"/>
    </row>
    <row r="46" spans="2:8" ht="15.75">
      <c r="B46" s="1"/>
      <c r="C46" s="1"/>
      <c r="D46" s="1"/>
      <c r="E46" s="4" t="s">
        <v>50</v>
      </c>
      <c r="F46" s="4" t="s">
        <v>51</v>
      </c>
      <c r="H46" s="4"/>
    </row>
    <row r="47" spans="2:8" ht="15.75">
      <c r="B47" s="1" t="s">
        <v>52</v>
      </c>
      <c r="C47" s="1"/>
      <c r="D47" s="4" t="s">
        <v>53</v>
      </c>
      <c r="E47" s="4" t="s">
        <v>54</v>
      </c>
      <c r="F47" s="4" t="s">
        <v>55</v>
      </c>
      <c r="H47" s="4"/>
    </row>
    <row r="48" spans="4:8" ht="15.75">
      <c r="D48" s="102" t="s">
        <v>10</v>
      </c>
      <c r="E48" s="102" t="s">
        <v>10</v>
      </c>
      <c r="F48" s="102" t="s">
        <v>10</v>
      </c>
      <c r="H48" s="12"/>
    </row>
    <row r="49" spans="4:8" ht="15.75">
      <c r="D49" s="6"/>
      <c r="E49" s="6"/>
      <c r="F49" s="6"/>
      <c r="H49" s="12"/>
    </row>
    <row r="50" spans="2:8" ht="15.75">
      <c r="B50" s="1" t="s">
        <v>56</v>
      </c>
      <c r="C50" s="1"/>
      <c r="D50" s="11">
        <v>27410</v>
      </c>
      <c r="E50" s="11">
        <v>-4005</v>
      </c>
      <c r="F50" s="11">
        <v>228591</v>
      </c>
      <c r="H50" s="12"/>
    </row>
    <row r="51" spans="1:9" ht="15.75">
      <c r="A51" s="10"/>
      <c r="B51" s="1" t="s">
        <v>57</v>
      </c>
      <c r="C51" s="1"/>
      <c r="D51" s="11">
        <v>2100</v>
      </c>
      <c r="E51" s="15">
        <v>662</v>
      </c>
      <c r="F51" s="15">
        <v>43209</v>
      </c>
      <c r="H51" s="16"/>
      <c r="I51" s="12"/>
    </row>
    <row r="52" spans="2:8" ht="16.5" thickBot="1">
      <c r="B52" s="1"/>
      <c r="C52" s="1"/>
      <c r="D52" s="68">
        <f>SUM(D50:D51)</f>
        <v>29510</v>
      </c>
      <c r="E52" s="68">
        <f>SUM(E50:E51)</f>
        <v>-3343</v>
      </c>
      <c r="F52" s="68">
        <f>SUM(F50:F51)</f>
        <v>271800</v>
      </c>
      <c r="H52" s="16"/>
    </row>
    <row r="54" spans="1:9" ht="35.25" customHeight="1">
      <c r="A54" s="2"/>
      <c r="B54" s="100" t="s">
        <v>238</v>
      </c>
      <c r="C54" s="100"/>
      <c r="D54" s="100"/>
      <c r="E54" s="100"/>
      <c r="F54" s="100"/>
      <c r="G54" s="100"/>
      <c r="H54" s="100"/>
      <c r="I54" s="100"/>
    </row>
    <row r="56" spans="1:3" ht="15.75">
      <c r="A56" s="10" t="s">
        <v>30</v>
      </c>
      <c r="B56" s="1" t="s">
        <v>95</v>
      </c>
      <c r="C56" s="1"/>
    </row>
    <row r="57" spans="1:9" ht="36.75" customHeight="1">
      <c r="A57" s="4"/>
      <c r="B57" s="101" t="s">
        <v>239</v>
      </c>
      <c r="C57" s="101"/>
      <c r="D57" s="101"/>
      <c r="E57" s="101"/>
      <c r="F57" s="101"/>
      <c r="G57" s="101"/>
      <c r="H57" s="101"/>
      <c r="I57" s="101"/>
    </row>
    <row r="58" spans="1:3" ht="15.75">
      <c r="A58" s="4"/>
      <c r="B58" s="9"/>
      <c r="C58" s="1"/>
    </row>
    <row r="59" spans="1:3" ht="15.75">
      <c r="A59" s="10" t="s">
        <v>31</v>
      </c>
      <c r="B59" s="1" t="s">
        <v>99</v>
      </c>
      <c r="C59" s="1"/>
    </row>
    <row r="60" spans="1:9" ht="37.5" customHeight="1">
      <c r="A60" s="4"/>
      <c r="B60" s="100" t="s">
        <v>240</v>
      </c>
      <c r="C60" s="100"/>
      <c r="D60" s="100"/>
      <c r="E60" s="100"/>
      <c r="F60" s="100"/>
      <c r="G60" s="100"/>
      <c r="H60" s="100"/>
      <c r="I60" s="100"/>
    </row>
    <row r="61" spans="1:3" ht="16.5" customHeight="1">
      <c r="A61" s="4"/>
      <c r="C61" s="1"/>
    </row>
    <row r="62" spans="1:3" ht="15.75">
      <c r="A62" s="10" t="s">
        <v>33</v>
      </c>
      <c r="B62" s="1" t="s">
        <v>228</v>
      </c>
      <c r="C62" s="1"/>
    </row>
    <row r="63" spans="1:9" ht="15.75">
      <c r="A63" s="4"/>
      <c r="B63" s="9" t="s">
        <v>144</v>
      </c>
      <c r="C63" s="67"/>
      <c r="D63" s="9"/>
      <c r="E63" s="9"/>
      <c r="F63" s="9"/>
      <c r="G63" s="9"/>
      <c r="H63" s="9"/>
      <c r="I63" s="9"/>
    </row>
    <row r="64" spans="1:9" ht="15.75">
      <c r="A64" s="4"/>
      <c r="B64" s="67"/>
      <c r="C64" s="67"/>
      <c r="D64" s="9"/>
      <c r="E64" s="9"/>
      <c r="F64" s="9"/>
      <c r="G64" s="9"/>
      <c r="H64" s="9"/>
      <c r="I64" s="9"/>
    </row>
    <row r="65" spans="1:9" ht="15.75">
      <c r="A65" s="69" t="s">
        <v>34</v>
      </c>
      <c r="B65" s="67" t="s">
        <v>150</v>
      </c>
      <c r="C65" s="67"/>
      <c r="D65" s="67"/>
      <c r="E65" s="67"/>
      <c r="F65" s="13"/>
      <c r="G65" s="9"/>
      <c r="H65" s="9"/>
      <c r="I65" s="9"/>
    </row>
    <row r="66" spans="1:9" ht="15.75" hidden="1">
      <c r="A66" s="88"/>
      <c r="B66" s="9" t="s">
        <v>151</v>
      </c>
      <c r="C66" s="9"/>
      <c r="D66" s="9"/>
      <c r="E66" s="9"/>
      <c r="F66" s="9"/>
      <c r="G66" s="9"/>
      <c r="H66" s="9"/>
      <c r="I66" s="9"/>
    </row>
    <row r="67" spans="1:9" ht="15.75" hidden="1">
      <c r="A67" s="69"/>
      <c r="B67" s="9"/>
      <c r="C67" s="9"/>
      <c r="D67" s="9"/>
      <c r="E67" s="9"/>
      <c r="F67" s="69" t="s">
        <v>152</v>
      </c>
      <c r="G67" s="9"/>
      <c r="H67" s="69" t="s">
        <v>153</v>
      </c>
      <c r="I67" s="9"/>
    </row>
    <row r="68" spans="1:9" ht="15.75" hidden="1">
      <c r="A68" s="88"/>
      <c r="B68" s="9"/>
      <c r="C68" s="9"/>
      <c r="D68" s="9"/>
      <c r="E68" s="9"/>
      <c r="F68" s="88" t="s">
        <v>10</v>
      </c>
      <c r="G68" s="9"/>
      <c r="H68" s="88" t="s">
        <v>10</v>
      </c>
      <c r="I68" s="9"/>
    </row>
    <row r="69" spans="1:9" ht="15.75" hidden="1">
      <c r="A69" s="88"/>
      <c r="B69" s="9" t="s">
        <v>154</v>
      </c>
      <c r="C69" s="9"/>
      <c r="D69" s="9"/>
      <c r="E69" s="9"/>
      <c r="F69" s="9"/>
      <c r="G69" s="9"/>
      <c r="H69" s="9"/>
      <c r="I69" s="9"/>
    </row>
    <row r="70" spans="1:9" ht="16.5" hidden="1" thickBot="1">
      <c r="A70" s="88"/>
      <c r="B70" s="9" t="s">
        <v>161</v>
      </c>
      <c r="C70" s="9"/>
      <c r="D70" s="9"/>
      <c r="E70" s="9"/>
      <c r="F70" s="89">
        <v>10000</v>
      </c>
      <c r="G70" s="9"/>
      <c r="H70" s="89">
        <v>10000</v>
      </c>
      <c r="I70" s="9"/>
    </row>
    <row r="71" spans="1:9" ht="52.5" customHeight="1">
      <c r="A71" s="88"/>
      <c r="B71" s="101" t="s">
        <v>241</v>
      </c>
      <c r="C71" s="101"/>
      <c r="D71" s="101"/>
      <c r="E71" s="101"/>
      <c r="F71" s="101"/>
      <c r="G71" s="101"/>
      <c r="H71" s="101"/>
      <c r="I71" s="101"/>
    </row>
    <row r="72" s="9" customFormat="1" ht="15.75">
      <c r="A72" s="88"/>
    </row>
    <row r="73" spans="1:9" s="9" customFormat="1" ht="33.75" customHeight="1">
      <c r="A73" s="88"/>
      <c r="B73" s="101" t="s">
        <v>242</v>
      </c>
      <c r="C73" s="101"/>
      <c r="D73" s="101"/>
      <c r="E73" s="101"/>
      <c r="F73" s="101"/>
      <c r="G73" s="101"/>
      <c r="H73" s="101"/>
      <c r="I73" s="101"/>
    </row>
    <row r="74" s="9" customFormat="1" ht="15.75">
      <c r="A74" s="88"/>
    </row>
    <row r="75" spans="1:9" ht="15.75">
      <c r="A75" s="4"/>
      <c r="B75" s="67"/>
      <c r="C75" s="67"/>
      <c r="D75" s="9"/>
      <c r="E75" s="9"/>
      <c r="F75" s="9"/>
      <c r="G75" s="9"/>
      <c r="H75" s="9"/>
      <c r="I75" s="9"/>
    </row>
    <row r="76" spans="1:3" ht="15.75">
      <c r="A76" s="10">
        <v>13</v>
      </c>
      <c r="B76" s="1" t="s">
        <v>132</v>
      </c>
      <c r="C76" s="1"/>
    </row>
    <row r="77" spans="1:3" ht="15.75">
      <c r="A77" s="4"/>
      <c r="B77" s="2" t="s">
        <v>145</v>
      </c>
      <c r="C77" s="1"/>
    </row>
    <row r="78" spans="1:3" ht="15.75">
      <c r="A78" s="4"/>
      <c r="C78" s="1"/>
    </row>
    <row r="79" spans="1:3" ht="15.75">
      <c r="A79" s="18" t="s">
        <v>134</v>
      </c>
      <c r="B79" s="1"/>
      <c r="C79" s="1"/>
    </row>
    <row r="80" spans="1:2" ht="15.75">
      <c r="A80" s="69" t="s">
        <v>17</v>
      </c>
      <c r="B80" s="1" t="s">
        <v>58</v>
      </c>
    </row>
    <row r="81" spans="1:9" ht="54" customHeight="1">
      <c r="A81" s="4"/>
      <c r="B81" s="101" t="s">
        <v>243</v>
      </c>
      <c r="C81" s="101"/>
      <c r="D81" s="101"/>
      <c r="E81" s="101"/>
      <c r="F81" s="101"/>
      <c r="G81" s="101"/>
      <c r="H81" s="101"/>
      <c r="I81" s="101"/>
    </row>
    <row r="82" spans="1:9" ht="15.75">
      <c r="A82" s="4"/>
      <c r="B82" s="9"/>
      <c r="C82" s="9"/>
      <c r="D82" s="9"/>
      <c r="E82" s="9"/>
      <c r="F82" s="9"/>
      <c r="G82" s="9"/>
      <c r="H82" s="9"/>
      <c r="I82" s="9"/>
    </row>
    <row r="83" spans="1:9" ht="15.75">
      <c r="A83" s="4"/>
      <c r="B83" s="9" t="s">
        <v>229</v>
      </c>
      <c r="C83" s="9"/>
      <c r="D83" s="9"/>
      <c r="E83" s="9"/>
      <c r="F83" s="9"/>
      <c r="G83" s="9"/>
      <c r="H83" s="9"/>
      <c r="I83" s="9"/>
    </row>
    <row r="84" spans="1:9" ht="15.75">
      <c r="A84" s="4"/>
      <c r="B84" s="9"/>
      <c r="C84" s="67"/>
      <c r="D84" s="9"/>
      <c r="E84" s="9"/>
      <c r="F84" s="9"/>
      <c r="G84" s="9"/>
      <c r="H84" s="9"/>
      <c r="I84" s="9"/>
    </row>
    <row r="85" spans="1:9" ht="69.75" customHeight="1">
      <c r="A85" s="4"/>
      <c r="B85" s="101" t="s">
        <v>253</v>
      </c>
      <c r="C85" s="101"/>
      <c r="D85" s="101"/>
      <c r="E85" s="101"/>
      <c r="F85" s="101"/>
      <c r="G85" s="101"/>
      <c r="H85" s="101"/>
      <c r="I85" s="101"/>
    </row>
    <row r="86" spans="1:9" ht="15.75">
      <c r="A86" s="4"/>
      <c r="B86" s="9"/>
      <c r="C86" s="67"/>
      <c r="D86" s="9"/>
      <c r="E86" s="9"/>
      <c r="F86" s="9"/>
      <c r="G86" s="9"/>
      <c r="H86" s="9"/>
      <c r="I86" s="9"/>
    </row>
    <row r="87" spans="1:9" ht="38.25" customHeight="1">
      <c r="A87" s="4"/>
      <c r="B87" s="100" t="s">
        <v>255</v>
      </c>
      <c r="C87" s="100"/>
      <c r="D87" s="100"/>
      <c r="E87" s="100"/>
      <c r="F87" s="100"/>
      <c r="G87" s="100"/>
      <c r="H87" s="100"/>
      <c r="I87" s="100"/>
    </row>
    <row r="88" spans="1:3" ht="15.75" hidden="1">
      <c r="A88" s="4"/>
      <c r="B88" s="2" t="s">
        <v>221</v>
      </c>
      <c r="C88" s="1"/>
    </row>
    <row r="89" spans="1:3" ht="15.75" hidden="1">
      <c r="A89" s="4"/>
      <c r="B89" s="2" t="s">
        <v>215</v>
      </c>
      <c r="C89" s="1"/>
    </row>
    <row r="90" spans="1:3" ht="15.75" hidden="1">
      <c r="A90" s="4"/>
      <c r="B90" s="83"/>
      <c r="C90" s="1"/>
    </row>
    <row r="91" spans="1:3" ht="15.75">
      <c r="A91" s="4"/>
      <c r="C91" s="1"/>
    </row>
    <row r="92" spans="1:3" ht="15.75">
      <c r="A92" s="4"/>
      <c r="B92" s="83"/>
      <c r="C92" s="1"/>
    </row>
    <row r="93" spans="1:2" ht="15.75">
      <c r="A93" s="69" t="s">
        <v>19</v>
      </c>
      <c r="B93" s="1" t="s">
        <v>103</v>
      </c>
    </row>
    <row r="94" spans="2:9" ht="53.25" customHeight="1">
      <c r="B94" s="101" t="s">
        <v>244</v>
      </c>
      <c r="C94" s="101"/>
      <c r="D94" s="101"/>
      <c r="E94" s="101"/>
      <c r="F94" s="101"/>
      <c r="G94" s="101"/>
      <c r="H94" s="101"/>
      <c r="I94" s="101"/>
    </row>
    <row r="95" spans="2:9" ht="15.75">
      <c r="B95" s="9"/>
      <c r="C95" s="9"/>
      <c r="D95" s="9"/>
      <c r="E95" s="9"/>
      <c r="F95" s="9"/>
      <c r="G95" s="9"/>
      <c r="H95" s="9"/>
      <c r="I95" s="9"/>
    </row>
    <row r="96" spans="2:9" ht="15.75">
      <c r="B96" s="9" t="s">
        <v>229</v>
      </c>
      <c r="C96" s="9"/>
      <c r="D96" s="9"/>
      <c r="E96" s="9"/>
      <c r="F96" s="9"/>
      <c r="G96" s="9"/>
      <c r="H96" s="9"/>
      <c r="I96" s="9"/>
    </row>
    <row r="97" spans="2:9" ht="15.75">
      <c r="B97" s="9"/>
      <c r="C97" s="9"/>
      <c r="D97" s="9"/>
      <c r="E97" s="9"/>
      <c r="F97" s="9"/>
      <c r="G97" s="9"/>
      <c r="H97" s="9"/>
      <c r="I97" s="9"/>
    </row>
    <row r="98" spans="1:9" ht="15.75">
      <c r="A98" s="10" t="s">
        <v>21</v>
      </c>
      <c r="B98" s="1" t="s">
        <v>60</v>
      </c>
      <c r="C98" s="9"/>
      <c r="D98" s="9"/>
      <c r="E98" s="9"/>
      <c r="F98" s="9"/>
      <c r="G98" s="9"/>
      <c r="H98" s="9"/>
      <c r="I98" s="9"/>
    </row>
    <row r="99" spans="1:9" ht="39" customHeight="1">
      <c r="A99" s="4"/>
      <c r="B99" s="100" t="s">
        <v>245</v>
      </c>
      <c r="C99" s="100"/>
      <c r="D99" s="100"/>
      <c r="E99" s="100"/>
      <c r="F99" s="100"/>
      <c r="G99" s="100"/>
      <c r="H99" s="100"/>
      <c r="I99" s="100"/>
    </row>
    <row r="100" spans="1:9" ht="15.75">
      <c r="A100" s="4"/>
      <c r="C100" s="9"/>
      <c r="D100" s="9"/>
      <c r="E100" s="9"/>
      <c r="F100" s="9"/>
      <c r="G100" s="9"/>
      <c r="H100" s="9"/>
      <c r="I100" s="9"/>
    </row>
    <row r="101" spans="1:9" ht="15.75">
      <c r="A101" s="10" t="s">
        <v>22</v>
      </c>
      <c r="B101" s="1" t="s">
        <v>111</v>
      </c>
      <c r="C101" s="9"/>
      <c r="D101" s="9"/>
      <c r="E101" s="9"/>
      <c r="F101" s="9"/>
      <c r="G101" s="9"/>
      <c r="H101" s="9"/>
      <c r="I101" s="9"/>
    </row>
    <row r="102" spans="1:9" ht="15.75">
      <c r="A102" s="4"/>
      <c r="B102" s="2" t="s">
        <v>61</v>
      </c>
      <c r="C102" s="9"/>
      <c r="D102" s="9"/>
      <c r="E102" s="9"/>
      <c r="F102" s="9"/>
      <c r="G102" s="9"/>
      <c r="H102" s="9"/>
      <c r="I102" s="9"/>
    </row>
    <row r="103" spans="1:9" ht="15.75">
      <c r="A103" s="4"/>
      <c r="B103" s="2" t="s">
        <v>12</v>
      </c>
      <c r="C103" s="9"/>
      <c r="D103" s="9"/>
      <c r="E103" s="9"/>
      <c r="F103" s="9"/>
      <c r="G103" s="9"/>
      <c r="H103" s="9"/>
      <c r="I103" s="9"/>
    </row>
    <row r="104" spans="1:3" ht="15.75">
      <c r="A104" s="10" t="s">
        <v>23</v>
      </c>
      <c r="B104" s="1" t="s">
        <v>37</v>
      </c>
      <c r="C104" s="1"/>
    </row>
    <row r="105" spans="1:3" ht="15.75">
      <c r="A105" s="4"/>
      <c r="B105" s="2" t="s">
        <v>38</v>
      </c>
      <c r="C105" s="1"/>
    </row>
    <row r="106" spans="1:9" ht="15.75">
      <c r="A106" s="4"/>
      <c r="C106" s="1"/>
      <c r="E106" s="4" t="s">
        <v>4</v>
      </c>
      <c r="F106" s="4" t="s">
        <v>39</v>
      </c>
      <c r="H106" s="4"/>
      <c r="I106" s="4"/>
    </row>
    <row r="107" spans="1:9" ht="15.75">
      <c r="A107" s="4"/>
      <c r="C107" s="1"/>
      <c r="E107" s="4" t="s">
        <v>6</v>
      </c>
      <c r="F107" s="4" t="s">
        <v>4</v>
      </c>
      <c r="H107" s="4"/>
      <c r="I107" s="4"/>
    </row>
    <row r="108" spans="1:9" ht="15.75">
      <c r="A108" s="4"/>
      <c r="C108" s="1"/>
      <c r="E108" s="4" t="s">
        <v>8</v>
      </c>
      <c r="F108" s="4" t="s">
        <v>40</v>
      </c>
      <c r="H108" s="4"/>
      <c r="I108" s="4"/>
    </row>
    <row r="109" spans="1:9" ht="15.75">
      <c r="A109" s="4"/>
      <c r="C109" s="1"/>
      <c r="E109" s="70" t="s">
        <v>194</v>
      </c>
      <c r="F109" s="70" t="s">
        <v>194</v>
      </c>
      <c r="H109" s="70"/>
      <c r="I109" s="70"/>
    </row>
    <row r="110" spans="1:9" ht="15.75">
      <c r="A110" s="4"/>
      <c r="C110" s="1"/>
      <c r="E110" s="4" t="s">
        <v>10</v>
      </c>
      <c r="F110" s="4" t="s">
        <v>10</v>
      </c>
      <c r="H110" s="4"/>
      <c r="I110" s="4"/>
    </row>
    <row r="111" spans="1:7" ht="15.75">
      <c r="A111" s="4"/>
      <c r="B111" s="2" t="s">
        <v>41</v>
      </c>
      <c r="C111" s="1"/>
      <c r="E111" s="11">
        <v>119.5</v>
      </c>
      <c r="F111" s="11">
        <v>-681</v>
      </c>
      <c r="G111" s="12"/>
    </row>
    <row r="112" spans="1:7" ht="15.75">
      <c r="A112" s="4"/>
      <c r="B112" s="2" t="s">
        <v>217</v>
      </c>
      <c r="C112" s="1"/>
      <c r="E112" s="11">
        <v>1556</v>
      </c>
      <c r="F112" s="11">
        <v>1556</v>
      </c>
      <c r="G112" s="12"/>
    </row>
    <row r="113" spans="1:7" ht="15.75">
      <c r="A113" s="4"/>
      <c r="B113" s="2" t="s">
        <v>12</v>
      </c>
      <c r="C113" s="1"/>
      <c r="E113" s="12"/>
      <c r="F113" s="12"/>
      <c r="G113" s="12"/>
    </row>
    <row r="114" spans="1:7" ht="16.5" thickBot="1">
      <c r="A114" s="4"/>
      <c r="C114" s="1"/>
      <c r="E114" s="71">
        <f>SUM(E111:E113)</f>
        <v>1675.5</v>
      </c>
      <c r="F114" s="71">
        <f>SUM(F111:F113)</f>
        <v>875</v>
      </c>
      <c r="G114" s="12"/>
    </row>
    <row r="115" spans="1:7" ht="16.5" thickTop="1">
      <c r="A115" s="4"/>
      <c r="C115" s="1"/>
      <c r="E115" s="16"/>
      <c r="F115" s="16"/>
      <c r="G115" s="12"/>
    </row>
    <row r="116" spans="1:9" ht="37.5" customHeight="1">
      <c r="A116" s="4"/>
      <c r="B116" s="100" t="s">
        <v>246</v>
      </c>
      <c r="C116" s="100"/>
      <c r="D116" s="100"/>
      <c r="E116" s="100"/>
      <c r="F116" s="100"/>
      <c r="G116" s="100"/>
      <c r="H116" s="100"/>
      <c r="I116" s="100"/>
    </row>
    <row r="117" spans="1:7" ht="15.75">
      <c r="A117" s="4"/>
      <c r="C117" s="1"/>
      <c r="E117" s="16"/>
      <c r="F117" s="16"/>
      <c r="G117" s="12"/>
    </row>
    <row r="118" spans="1:5" ht="15.75">
      <c r="A118" s="10" t="s">
        <v>24</v>
      </c>
      <c r="B118" s="1" t="s">
        <v>100</v>
      </c>
      <c r="C118" s="1"/>
      <c r="D118" s="1"/>
      <c r="E118" s="1"/>
    </row>
    <row r="119" spans="2:9" ht="38.25" customHeight="1">
      <c r="B119" s="100" t="s">
        <v>247</v>
      </c>
      <c r="C119" s="100"/>
      <c r="D119" s="100"/>
      <c r="E119" s="100"/>
      <c r="F119" s="100"/>
      <c r="G119" s="100"/>
      <c r="H119" s="100"/>
      <c r="I119" s="100"/>
    </row>
    <row r="121" ht="15.75">
      <c r="B121" s="72"/>
    </row>
    <row r="122" spans="1:2" ht="15.75">
      <c r="A122" s="10" t="s">
        <v>26</v>
      </c>
      <c r="B122" s="1" t="s">
        <v>42</v>
      </c>
    </row>
    <row r="123" ht="15.75">
      <c r="B123" s="2" t="s">
        <v>146</v>
      </c>
    </row>
    <row r="124" ht="15.75">
      <c r="B124" s="72"/>
    </row>
    <row r="125" spans="1:6" ht="15.75">
      <c r="A125" s="10" t="s">
        <v>28</v>
      </c>
      <c r="B125" s="1" t="s">
        <v>43</v>
      </c>
      <c r="C125" s="1"/>
      <c r="D125" s="1"/>
      <c r="E125" s="1"/>
      <c r="F125" s="1"/>
    </row>
    <row r="126" spans="1:9" ht="66" customHeight="1">
      <c r="A126" s="36"/>
      <c r="B126" s="100" t="s">
        <v>248</v>
      </c>
      <c r="C126" s="100"/>
      <c r="D126" s="100"/>
      <c r="E126" s="100"/>
      <c r="F126" s="100"/>
      <c r="G126" s="100"/>
      <c r="H126" s="100"/>
      <c r="I126" s="100"/>
    </row>
    <row r="127" ht="15.75">
      <c r="A127" s="36"/>
    </row>
    <row r="128" spans="1:9" ht="114.75" customHeight="1">
      <c r="A128" s="36"/>
      <c r="B128" s="100" t="s">
        <v>249</v>
      </c>
      <c r="C128" s="100"/>
      <c r="D128" s="100"/>
      <c r="E128" s="100"/>
      <c r="F128" s="100"/>
      <c r="G128" s="100"/>
      <c r="H128" s="100"/>
      <c r="I128" s="100"/>
    </row>
    <row r="129" ht="15.75">
      <c r="A129" s="36"/>
    </row>
    <row r="130" ht="15.75">
      <c r="A130" s="36"/>
    </row>
    <row r="131" spans="1:9" ht="36.75" customHeight="1">
      <c r="A131" s="37"/>
      <c r="B131" s="101" t="s">
        <v>250</v>
      </c>
      <c r="C131" s="101"/>
      <c r="D131" s="101"/>
      <c r="E131" s="101"/>
      <c r="F131" s="101"/>
      <c r="G131" s="101"/>
      <c r="H131" s="101"/>
      <c r="I131" s="101"/>
    </row>
    <row r="132" spans="1:9" ht="15.75">
      <c r="A132" s="37"/>
      <c r="B132" s="9"/>
      <c r="C132" s="9"/>
      <c r="D132" s="9"/>
      <c r="E132" s="9"/>
      <c r="F132" s="9"/>
      <c r="G132" s="9"/>
      <c r="H132" s="9"/>
      <c r="I132" s="9"/>
    </row>
    <row r="133" spans="1:9" ht="37.5" customHeight="1">
      <c r="A133" s="36"/>
      <c r="B133" s="97" t="s">
        <v>230</v>
      </c>
      <c r="C133" s="97"/>
      <c r="D133" s="97"/>
      <c r="E133" s="97"/>
      <c r="F133" s="97"/>
      <c r="G133" s="97"/>
      <c r="H133" s="97"/>
      <c r="I133" s="97"/>
    </row>
    <row r="134" spans="1:9" ht="15.75">
      <c r="A134" s="36"/>
      <c r="B134" s="9"/>
      <c r="C134" s="9"/>
      <c r="D134" s="9"/>
      <c r="E134" s="9"/>
      <c r="F134" s="9"/>
      <c r="G134" s="9"/>
      <c r="H134" s="9"/>
      <c r="I134" s="9"/>
    </row>
    <row r="135" spans="1:5" ht="15.75">
      <c r="A135" s="10" t="s">
        <v>30</v>
      </c>
      <c r="B135" s="1" t="s">
        <v>44</v>
      </c>
      <c r="C135" s="1"/>
      <c r="D135" s="1"/>
      <c r="E135" s="1"/>
    </row>
    <row r="136" ht="15.75">
      <c r="B136" s="2" t="s">
        <v>45</v>
      </c>
    </row>
    <row r="138" spans="6:8" ht="15.75">
      <c r="F138" s="70" t="s">
        <v>194</v>
      </c>
      <c r="H138" s="70" t="s">
        <v>195</v>
      </c>
    </row>
    <row r="139" spans="2:8" ht="15.75">
      <c r="B139" s="2" t="s">
        <v>12</v>
      </c>
      <c r="D139" s="1"/>
      <c r="F139" s="4" t="s">
        <v>10</v>
      </c>
      <c r="H139" s="4" t="s">
        <v>10</v>
      </c>
    </row>
    <row r="140" spans="2:8" ht="15.75">
      <c r="B140" s="2" t="s">
        <v>46</v>
      </c>
      <c r="F140" s="11">
        <f>'[1]BS'!D48</f>
        <v>68184</v>
      </c>
      <c r="G140" s="9"/>
      <c r="H140" s="11">
        <v>47476</v>
      </c>
    </row>
    <row r="141" spans="2:8" ht="15.75">
      <c r="B141" s="2" t="s">
        <v>47</v>
      </c>
      <c r="F141" s="11">
        <v>0</v>
      </c>
      <c r="G141" s="9"/>
      <c r="H141" s="11">
        <v>0</v>
      </c>
    </row>
    <row r="142" spans="6:8" ht="15.75">
      <c r="F142" s="11"/>
      <c r="G142" s="9"/>
      <c r="H142" s="11"/>
    </row>
    <row r="143" spans="2:8" ht="15.75">
      <c r="B143" s="2" t="s">
        <v>48</v>
      </c>
      <c r="F143" s="11">
        <f>'[1]BS'!D41</f>
        <v>0</v>
      </c>
      <c r="G143" s="9"/>
      <c r="H143" s="11">
        <v>15473</v>
      </c>
    </row>
    <row r="144" spans="2:8" ht="15.75">
      <c r="B144" s="2" t="s">
        <v>47</v>
      </c>
      <c r="F144" s="11">
        <v>0</v>
      </c>
      <c r="H144" s="11">
        <v>0</v>
      </c>
    </row>
    <row r="145" spans="6:8" ht="16.5" thickBot="1">
      <c r="F145" s="68">
        <f>SUM(F140:F144)</f>
        <v>68184</v>
      </c>
      <c r="H145" s="68">
        <f>SUM(H140:H144)</f>
        <v>62949</v>
      </c>
    </row>
    <row r="146" spans="6:8" ht="15.75">
      <c r="F146" s="15"/>
      <c r="H146" s="15"/>
    </row>
    <row r="147" spans="1:9" ht="33" customHeight="1">
      <c r="A147" s="6" t="s">
        <v>12</v>
      </c>
      <c r="B147" s="100" t="s">
        <v>251</v>
      </c>
      <c r="C147" s="100"/>
      <c r="D147" s="100"/>
      <c r="E147" s="100"/>
      <c r="F147" s="100"/>
      <c r="G147" s="100"/>
      <c r="H147" s="100"/>
      <c r="I147" s="100"/>
    </row>
    <row r="148" spans="6:8" ht="15.75">
      <c r="F148" s="15"/>
      <c r="H148" s="15"/>
    </row>
    <row r="149" spans="6:9" ht="15.75">
      <c r="F149" s="12" t="s">
        <v>12</v>
      </c>
      <c r="G149" s="12"/>
      <c r="H149" s="12"/>
      <c r="I149" s="12"/>
    </row>
    <row r="150" spans="1:7" ht="15.75">
      <c r="A150" s="10" t="s">
        <v>31</v>
      </c>
      <c r="B150" s="1" t="s">
        <v>101</v>
      </c>
      <c r="C150" s="1"/>
      <c r="D150" s="1"/>
      <c r="E150" s="1"/>
      <c r="F150" s="1"/>
      <c r="G150" s="1"/>
    </row>
    <row r="151" ht="15.75">
      <c r="B151" s="2" t="s">
        <v>203</v>
      </c>
    </row>
    <row r="153" spans="1:6" ht="15.75">
      <c r="A153" s="10" t="s">
        <v>33</v>
      </c>
      <c r="B153" s="1" t="s">
        <v>102</v>
      </c>
      <c r="C153" s="1"/>
      <c r="D153" s="1"/>
      <c r="E153" s="1"/>
      <c r="F153" s="1"/>
    </row>
    <row r="154" spans="2:9" ht="39.75" customHeight="1">
      <c r="B154" s="100" t="s">
        <v>252</v>
      </c>
      <c r="C154" s="100"/>
      <c r="D154" s="100"/>
      <c r="E154" s="100"/>
      <c r="F154" s="100"/>
      <c r="G154" s="100"/>
      <c r="H154" s="100"/>
      <c r="I154" s="100"/>
    </row>
    <row r="155" ht="15.75">
      <c r="B155" s="33"/>
    </row>
    <row r="156" spans="1:9" ht="15.75">
      <c r="A156" s="10" t="s">
        <v>34</v>
      </c>
      <c r="B156" s="1" t="s">
        <v>62</v>
      </c>
      <c r="C156" s="9"/>
      <c r="D156" s="9"/>
      <c r="E156" s="9"/>
      <c r="F156" s="9"/>
      <c r="G156" s="9"/>
      <c r="H156" s="9"/>
      <c r="I156" s="9"/>
    </row>
    <row r="157" spans="1:9" ht="15.75">
      <c r="A157" s="4"/>
      <c r="B157" s="2" t="s">
        <v>147</v>
      </c>
      <c r="C157" s="9"/>
      <c r="D157" s="9"/>
      <c r="E157" s="9"/>
      <c r="F157" s="9"/>
      <c r="G157" s="9"/>
      <c r="H157" s="9"/>
      <c r="I157" s="9"/>
    </row>
    <row r="158" spans="1:9" ht="15.75">
      <c r="A158" s="4"/>
      <c r="C158" s="9"/>
      <c r="D158" s="9"/>
      <c r="E158" s="9"/>
      <c r="F158" s="9"/>
      <c r="G158" s="9"/>
      <c r="H158" s="9"/>
      <c r="I158" s="9"/>
    </row>
    <row r="159" spans="1:9" ht="15.75" hidden="1">
      <c r="A159" s="4"/>
      <c r="C159" s="9"/>
      <c r="D159" s="9"/>
      <c r="E159" s="9"/>
      <c r="F159" s="9"/>
      <c r="G159" s="9"/>
      <c r="H159" s="9"/>
      <c r="I159" s="9"/>
    </row>
    <row r="160" spans="1:9" ht="15.75" hidden="1">
      <c r="A160" s="4"/>
      <c r="C160" s="9"/>
      <c r="D160" s="9"/>
      <c r="E160" s="9"/>
      <c r="F160" s="9"/>
      <c r="G160" s="9"/>
      <c r="H160" s="9"/>
      <c r="I160" s="9"/>
    </row>
    <row r="161" spans="1:9" ht="15.75" hidden="1">
      <c r="A161" s="4"/>
      <c r="C161" s="9"/>
      <c r="D161" s="9"/>
      <c r="E161" s="9"/>
      <c r="F161" s="9"/>
      <c r="G161" s="9"/>
      <c r="H161" s="9"/>
      <c r="I161" s="9"/>
    </row>
    <row r="162" spans="1:9" ht="15.75" hidden="1">
      <c r="A162" s="4"/>
      <c r="C162" s="9"/>
      <c r="D162" s="9"/>
      <c r="E162" s="9"/>
      <c r="F162" s="9"/>
      <c r="G162" s="9"/>
      <c r="H162" s="9"/>
      <c r="I162" s="9"/>
    </row>
    <row r="163" spans="1:5" ht="15.75">
      <c r="A163" s="10" t="s">
        <v>35</v>
      </c>
      <c r="B163" s="1" t="s">
        <v>104</v>
      </c>
      <c r="C163" s="1"/>
      <c r="D163" s="1"/>
      <c r="E163" s="1"/>
    </row>
    <row r="164" spans="2:9" ht="15.75">
      <c r="B164" s="9"/>
      <c r="C164" s="9"/>
      <c r="D164" s="9"/>
      <c r="E164" s="9"/>
      <c r="F164" s="73" t="s">
        <v>204</v>
      </c>
      <c r="G164" s="9"/>
      <c r="H164" s="73" t="s">
        <v>108</v>
      </c>
      <c r="I164" s="9"/>
    </row>
    <row r="165" spans="2:9" ht="15.75">
      <c r="B165" s="9" t="s">
        <v>109</v>
      </c>
      <c r="C165" s="9"/>
      <c r="D165" s="74"/>
      <c r="E165" s="9"/>
      <c r="F165" s="75" t="s">
        <v>110</v>
      </c>
      <c r="G165" s="76"/>
      <c r="H165" s="75" t="s">
        <v>110</v>
      </c>
      <c r="I165" s="9"/>
    </row>
    <row r="166" spans="2:9" ht="15.75">
      <c r="B166" s="9" t="s">
        <v>218</v>
      </c>
      <c r="C166" s="67"/>
      <c r="D166" s="9"/>
      <c r="E166" s="9"/>
      <c r="F166" s="77">
        <v>330000</v>
      </c>
      <c r="G166" s="78"/>
      <c r="H166" s="77">
        <v>-2468000</v>
      </c>
      <c r="I166" s="9"/>
    </row>
    <row r="167" spans="1:9" ht="15.75">
      <c r="A167" s="4"/>
      <c r="B167" s="9" t="s">
        <v>219</v>
      </c>
      <c r="C167" s="67"/>
      <c r="D167" s="9"/>
      <c r="E167" s="9"/>
      <c r="F167" s="79">
        <f>F166/F165*100</f>
        <v>0.5329542488978062</v>
      </c>
      <c r="G167" s="80"/>
      <c r="H167" s="79">
        <f>H166/H165*100</f>
        <v>-3.9858517766054113</v>
      </c>
      <c r="I167" s="9"/>
    </row>
    <row r="168" spans="1:9" ht="15.75">
      <c r="A168" s="4"/>
      <c r="B168" s="9"/>
      <c r="C168" s="67"/>
      <c r="D168" s="9"/>
      <c r="E168" s="9"/>
      <c r="F168" s="79"/>
      <c r="G168" s="80"/>
      <c r="H168" s="79"/>
      <c r="I168" s="9"/>
    </row>
    <row r="169" spans="1:9" ht="15.75">
      <c r="A169" s="4">
        <v>14</v>
      </c>
      <c r="B169" s="67" t="s">
        <v>148</v>
      </c>
      <c r="C169" s="67"/>
      <c r="D169" s="9"/>
      <c r="E169" s="9"/>
      <c r="F169" s="79"/>
      <c r="G169" s="80"/>
      <c r="H169" s="79"/>
      <c r="I169" s="9"/>
    </row>
    <row r="170" spans="1:9" ht="15.75">
      <c r="A170" s="4"/>
      <c r="B170" s="9" t="s">
        <v>149</v>
      </c>
      <c r="C170" s="67"/>
      <c r="D170" s="9"/>
      <c r="E170" s="9"/>
      <c r="F170" s="79"/>
      <c r="G170" s="80"/>
      <c r="H170" s="79"/>
      <c r="I170" s="9"/>
    </row>
    <row r="171" spans="1:9" ht="15.75">
      <c r="A171" s="4"/>
      <c r="B171" s="9"/>
      <c r="C171" s="67"/>
      <c r="D171" s="9"/>
      <c r="E171" s="9"/>
      <c r="F171" s="79"/>
      <c r="G171" s="80"/>
      <c r="H171" s="79"/>
      <c r="I171" s="9"/>
    </row>
    <row r="172" spans="1:3" ht="15.75">
      <c r="A172" s="4"/>
      <c r="C172" s="1"/>
    </row>
    <row r="173" ht="4.5" customHeight="1"/>
    <row r="174" spans="1:4" ht="15.75">
      <c r="A174" s="18" t="s">
        <v>63</v>
      </c>
      <c r="B174" s="1"/>
      <c r="C174" s="1"/>
      <c r="D174" s="1"/>
    </row>
    <row r="175" spans="1:4" ht="15.75">
      <c r="A175" s="18" t="s">
        <v>64</v>
      </c>
      <c r="B175" s="1"/>
      <c r="C175" s="1"/>
      <c r="D175" s="1"/>
    </row>
    <row r="176" spans="1:4" ht="15.75">
      <c r="A176" s="4"/>
      <c r="B176" s="1"/>
      <c r="C176" s="1"/>
      <c r="D176" s="1"/>
    </row>
    <row r="177" spans="1:4" ht="15.75">
      <c r="A177" s="4"/>
      <c r="B177" s="1"/>
      <c r="C177" s="1"/>
      <c r="D177" s="1"/>
    </row>
    <row r="178" spans="1:4" ht="15.75">
      <c r="A178" s="18" t="s">
        <v>65</v>
      </c>
      <c r="B178" s="1"/>
      <c r="C178" s="1"/>
      <c r="D178" s="1"/>
    </row>
    <row r="179" spans="1:4" ht="15.75">
      <c r="A179" s="18" t="s">
        <v>105</v>
      </c>
      <c r="B179" s="1"/>
      <c r="C179" s="1"/>
      <c r="D179" s="1"/>
    </row>
    <row r="180" spans="1:4" ht="15.75">
      <c r="A180" s="18" t="s">
        <v>106</v>
      </c>
      <c r="B180" s="1"/>
      <c r="C180" s="1"/>
      <c r="D180" s="1"/>
    </row>
    <row r="181" spans="1:4" ht="15.75">
      <c r="A181" s="18"/>
      <c r="B181" s="1"/>
      <c r="C181" s="1"/>
      <c r="D181" s="1"/>
    </row>
    <row r="182" ht="15.75">
      <c r="A182" s="18" t="s">
        <v>66</v>
      </c>
    </row>
    <row r="183" spans="1:3" ht="15.75">
      <c r="A183" s="81" t="s">
        <v>205</v>
      </c>
      <c r="B183" s="9"/>
      <c r="C183" s="9"/>
    </row>
  </sheetData>
  <mergeCells count="27">
    <mergeCell ref="B154:I154"/>
    <mergeCell ref="B126:I126"/>
    <mergeCell ref="B128:I128"/>
    <mergeCell ref="B131:I131"/>
    <mergeCell ref="B147:I147"/>
    <mergeCell ref="B94:I94"/>
    <mergeCell ref="B99:I99"/>
    <mergeCell ref="B116:I116"/>
    <mergeCell ref="B119:I119"/>
    <mergeCell ref="B73:I73"/>
    <mergeCell ref="B81:I81"/>
    <mergeCell ref="B85:I85"/>
    <mergeCell ref="B87:I87"/>
    <mergeCell ref="B54:I54"/>
    <mergeCell ref="B57:I57"/>
    <mergeCell ref="B60:I60"/>
    <mergeCell ref="B71:I71"/>
    <mergeCell ref="A4:I4"/>
    <mergeCell ref="A5:I5"/>
    <mergeCell ref="B133:I133"/>
    <mergeCell ref="B9:I9"/>
    <mergeCell ref="B11:I11"/>
    <mergeCell ref="B13:I13"/>
    <mergeCell ref="B18:I18"/>
    <mergeCell ref="B29:I29"/>
    <mergeCell ref="B32:I32"/>
    <mergeCell ref="B35:I35"/>
  </mergeCells>
  <printOptions/>
  <pageMargins left="0.984251968503937" right="0.2362204724409449" top="0.5118110236220472" bottom="0.5118110236220472" header="0.5118110236220472" footer="0.5118110236220472"/>
  <pageSetup horizontalDpi="600" verticalDpi="600" orientation="portrait" paperSize="9" scale="80" r:id="rId1"/>
  <rowBreaks count="3" manualBreakCount="3">
    <brk id="39" max="255" man="1"/>
    <brk id="78" max="8" man="1"/>
    <brk id="16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Steven Koh</cp:lastModifiedBy>
  <cp:lastPrinted>2007-11-27T10:21:18Z</cp:lastPrinted>
  <dcterms:created xsi:type="dcterms:W3CDTF">2002-05-27T08:16:55Z</dcterms:created>
  <dcterms:modified xsi:type="dcterms:W3CDTF">2007-11-27T10:28:47Z</dcterms:modified>
  <cp:category/>
  <cp:version/>
  <cp:contentType/>
  <cp:contentStatus/>
</cp:coreProperties>
</file>